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22845" windowHeight="9630"/>
  </bookViews>
  <sheets>
    <sheet name="размер_платы_2024" sheetId="11" r:id="rId1"/>
    <sheet name="размер_платы_доп_2024" sheetId="13" r:id="rId2"/>
  </sheets>
  <externalReferences>
    <externalReference r:id="rId3"/>
  </externalReferences>
  <definedNames>
    <definedName name="_xlnm.Database" localSheetId="0">#REF!</definedName>
    <definedName name="_xlnm.Database" localSheetId="1">#REF!</definedName>
    <definedName name="_xlnm.Database">#REF!</definedName>
    <definedName name="В" localSheetId="0">#REF!</definedName>
    <definedName name="В" localSheetId="1">#REF!</definedName>
    <definedName name="В">#REF!</definedName>
    <definedName name="кв1" localSheetId="0">#REF!</definedName>
    <definedName name="кв1" localSheetId="1">#REF!</definedName>
    <definedName name="кв1">#REF!</definedName>
    <definedName name="_xlnm.Print_Area" localSheetId="0">размер_платы_2024!$A$1:$F$184</definedName>
    <definedName name="_xlnm.Print_Area" localSheetId="1">размер_платы_доп_2024!$A$1:$E$49</definedName>
    <definedName name="тариф" localSheetId="0">#REF!</definedName>
    <definedName name="тариф" localSheetId="1">#REF!</definedName>
    <definedName name="тариф">#REF!</definedName>
    <definedName name="ТБОнасВК" localSheetId="0">#REF!</definedName>
    <definedName name="ТБОнасВК" localSheetId="1">#REF!</definedName>
    <definedName name="ТБОнасВК">#REF!</definedName>
    <definedName name="Э" localSheetId="0">#REF!</definedName>
    <definedName name="Э" localSheetId="1">#REF!</definedName>
    <definedName name="Э">#REF!</definedName>
  </definedNames>
  <calcPr calcId="145621"/>
</workbook>
</file>

<file path=xl/calcChain.xml><?xml version="1.0" encoding="utf-8"?>
<calcChain xmlns="http://schemas.openxmlformats.org/spreadsheetml/2006/main">
  <c r="E35" i="13" l="1"/>
  <c r="D36" i="13"/>
  <c r="E36" i="13" s="1"/>
  <c r="D38" i="13"/>
  <c r="E38" i="13"/>
  <c r="D39" i="13"/>
  <c r="E39" i="13"/>
  <c r="D40" i="13"/>
  <c r="E40" i="13"/>
  <c r="D41" i="13"/>
  <c r="E41" i="13"/>
  <c r="D42" i="13"/>
  <c r="E42" i="13"/>
  <c r="D43" i="13"/>
  <c r="E43" i="13"/>
  <c r="D44" i="13"/>
  <c r="E44" i="13"/>
  <c r="E46" i="13"/>
  <c r="D47" i="13"/>
  <c r="E47" i="13" s="1"/>
  <c r="E10" i="13" l="1"/>
  <c r="D11" i="13"/>
  <c r="E11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D19" i="13"/>
  <c r="E19" i="13"/>
  <c r="E21" i="13"/>
  <c r="D22" i="13"/>
  <c r="E22" i="13" s="1"/>
  <c r="F104" i="11" l="1"/>
  <c r="F105" i="11"/>
  <c r="F106" i="11"/>
  <c r="F107" i="11"/>
  <c r="F108" i="11"/>
  <c r="F109" i="11"/>
  <c r="E110" i="11"/>
  <c r="F110" i="11"/>
  <c r="E111" i="11"/>
  <c r="F111" i="11"/>
  <c r="E112" i="11"/>
  <c r="F112" i="11"/>
  <c r="E113" i="11"/>
  <c r="F113" i="11"/>
  <c r="E114" i="11"/>
  <c r="F114" i="11"/>
  <c r="E115" i="11"/>
  <c r="F115" i="11"/>
  <c r="E116" i="11"/>
  <c r="F118" i="11"/>
  <c r="F119" i="11"/>
  <c r="F120" i="11"/>
  <c r="F121" i="11"/>
  <c r="F122" i="11"/>
  <c r="E123" i="11"/>
  <c r="F123" i="11"/>
  <c r="E124" i="11"/>
  <c r="F124" i="11"/>
  <c r="E125" i="11"/>
  <c r="F125" i="11"/>
  <c r="E126" i="11"/>
  <c r="F126" i="11"/>
  <c r="E127" i="11"/>
  <c r="F129" i="11"/>
  <c r="E131" i="11"/>
  <c r="F131" i="11"/>
  <c r="E132" i="11"/>
  <c r="F132" i="11"/>
  <c r="E133" i="11"/>
  <c r="F133" i="11"/>
  <c r="E134" i="11"/>
  <c r="F134" i="11"/>
  <c r="E136" i="11"/>
  <c r="F136" i="11"/>
  <c r="E137" i="11"/>
  <c r="F137" i="11"/>
  <c r="E138" i="11"/>
  <c r="F138" i="11"/>
  <c r="E140" i="11"/>
  <c r="F140" i="11"/>
  <c r="E141" i="11"/>
  <c r="F141" i="11"/>
  <c r="E143" i="11"/>
  <c r="F143" i="11"/>
  <c r="E144" i="11"/>
  <c r="F144" i="11"/>
  <c r="E146" i="11"/>
  <c r="F146" i="11"/>
  <c r="E147" i="11"/>
  <c r="F147" i="11"/>
  <c r="E148" i="11"/>
  <c r="F148" i="11"/>
  <c r="E149" i="11"/>
  <c r="F149" i="11"/>
  <c r="E151" i="11"/>
  <c r="F151" i="11"/>
  <c r="E152" i="11"/>
  <c r="F152" i="11"/>
  <c r="E153" i="11"/>
  <c r="F153" i="11"/>
  <c r="E155" i="11"/>
  <c r="F155" i="11"/>
  <c r="E156" i="11"/>
  <c r="F156" i="11"/>
  <c r="E158" i="11"/>
  <c r="E161" i="11"/>
  <c r="F161" i="11" s="1"/>
  <c r="E162" i="11"/>
  <c r="F162" i="11"/>
  <c r="E163" i="11"/>
  <c r="F163" i="11"/>
  <c r="E164" i="11"/>
  <c r="F164" i="11"/>
  <c r="E165" i="11"/>
  <c r="F165" i="11"/>
  <c r="E167" i="11"/>
  <c r="E166" i="11" s="1"/>
  <c r="F166" i="11" s="1"/>
  <c r="E171" i="11"/>
  <c r="F171" i="11"/>
  <c r="E172" i="11"/>
  <c r="F172" i="11"/>
  <c r="C173" i="11"/>
  <c r="D173" i="11"/>
  <c r="E173" i="11"/>
  <c r="F173" i="11"/>
  <c r="C174" i="11"/>
  <c r="E174" i="11"/>
  <c r="F174" i="11" s="1"/>
  <c r="C175" i="11"/>
  <c r="D175" i="11"/>
  <c r="E175" i="11"/>
  <c r="F175" i="11" s="1"/>
  <c r="C176" i="11"/>
  <c r="C177" i="11"/>
  <c r="D177" i="11"/>
  <c r="C178" i="11"/>
  <c r="C179" i="11"/>
  <c r="F179" i="11" s="1"/>
  <c r="D179" i="11"/>
  <c r="E179" i="11"/>
  <c r="E180" i="11" s="1"/>
  <c r="F180" i="11" s="1"/>
  <c r="C180" i="11"/>
  <c r="C181" i="11"/>
  <c r="D181" i="11"/>
  <c r="E181" i="11"/>
  <c r="F181" i="11"/>
  <c r="C182" i="11"/>
  <c r="E182" i="11"/>
  <c r="F182" i="11" s="1"/>
  <c r="C183" i="11"/>
  <c r="F183" i="11" s="1"/>
  <c r="D183" i="11"/>
  <c r="E183" i="11"/>
  <c r="E184" i="11" s="1"/>
  <c r="F184" i="11" s="1"/>
  <c r="C184" i="11"/>
  <c r="E176" i="11" l="1"/>
  <c r="F36" i="11"/>
  <c r="F29" i="11"/>
  <c r="F28" i="11"/>
  <c r="F27" i="11"/>
  <c r="F26" i="11"/>
  <c r="F25" i="11"/>
  <c r="F16" i="11"/>
  <c r="F15" i="11"/>
  <c r="F14" i="11"/>
  <c r="F13" i="11"/>
  <c r="F12" i="11"/>
  <c r="F11" i="11"/>
  <c r="E177" i="11" l="1"/>
  <c r="F176" i="11"/>
  <c r="C91" i="11"/>
  <c r="D90" i="11"/>
  <c r="C90" i="11"/>
  <c r="C89" i="11"/>
  <c r="D88" i="11"/>
  <c r="C88" i="11"/>
  <c r="C87" i="11"/>
  <c r="D86" i="11"/>
  <c r="C86" i="11"/>
  <c r="C85" i="11"/>
  <c r="D84" i="11"/>
  <c r="C84" i="11"/>
  <c r="C83" i="11"/>
  <c r="D82" i="11"/>
  <c r="C82" i="11"/>
  <c r="C81" i="11"/>
  <c r="D80" i="11"/>
  <c r="C80" i="11"/>
  <c r="E70" i="11"/>
  <c r="F70" i="11" s="1"/>
  <c r="E69" i="11"/>
  <c r="F69" i="11" s="1"/>
  <c r="E68" i="11"/>
  <c r="F68" i="11" s="1"/>
  <c r="E65" i="11"/>
  <c r="E43" i="11"/>
  <c r="F43" i="11" s="1"/>
  <c r="E41" i="11"/>
  <c r="F41" i="11" s="1"/>
  <c r="E40" i="11"/>
  <c r="E39" i="11"/>
  <c r="F39" i="11" s="1"/>
  <c r="E38" i="11"/>
  <c r="F38" i="11" s="1"/>
  <c r="E34" i="11"/>
  <c r="E30" i="11"/>
  <c r="E23" i="11"/>
  <c r="E18" i="11"/>
  <c r="E17" i="11"/>
  <c r="F17" i="11" s="1"/>
  <c r="F177" i="11" l="1"/>
  <c r="E178" i="11"/>
  <c r="F178" i="11" s="1"/>
  <c r="E19" i="11"/>
  <c r="F19" i="11" s="1"/>
  <c r="F18" i="11"/>
  <c r="E31" i="11"/>
  <c r="F31" i="11" s="1"/>
  <c r="F30" i="11"/>
  <c r="E45" i="11"/>
  <c r="F45" i="11" s="1"/>
  <c r="F40" i="11"/>
  <c r="E20" i="11"/>
  <c r="F20" i="11" s="1"/>
  <c r="E78" i="11"/>
  <c r="F78" i="11" s="1"/>
  <c r="E71" i="11"/>
  <c r="F71" i="11" s="1"/>
  <c r="E72" i="11"/>
  <c r="F72" i="11" s="1"/>
  <c r="E74" i="11"/>
  <c r="E73" i="11" s="1"/>
  <c r="F73" i="11" s="1"/>
  <c r="E44" i="11"/>
  <c r="F44" i="11" s="1"/>
  <c r="E32" i="11" l="1"/>
  <c r="F32" i="11" s="1"/>
  <c r="E80" i="11"/>
  <c r="F80" i="11" s="1"/>
  <c r="E79" i="11"/>
  <c r="F79" i="11" s="1"/>
  <c r="E21" i="11"/>
  <c r="F21" i="11" s="1"/>
  <c r="E48" i="11"/>
  <c r="F48" i="11" s="1"/>
  <c r="E47" i="11"/>
  <c r="F47" i="11" s="1"/>
  <c r="E33" i="11" l="1"/>
  <c r="F33" i="11" s="1"/>
  <c r="E88" i="11"/>
  <c r="F88" i="11" s="1"/>
  <c r="E86" i="11"/>
  <c r="F86" i="11" s="1"/>
  <c r="E81" i="11"/>
  <c r="F81" i="11" s="1"/>
  <c r="E51" i="11"/>
  <c r="F51" i="11" s="1"/>
  <c r="E50" i="11"/>
  <c r="F50" i="11" s="1"/>
  <c r="E22" i="11"/>
  <c r="F22" i="11" s="1"/>
  <c r="E58" i="11" l="1"/>
  <c r="F58" i="11" s="1"/>
  <c r="E56" i="11"/>
  <c r="F56" i="11" s="1"/>
  <c r="E55" i="11"/>
  <c r="F55" i="11" s="1"/>
  <c r="E54" i="11"/>
  <c r="F54" i="11" s="1"/>
  <c r="E53" i="11"/>
  <c r="F53" i="11" s="1"/>
  <c r="E82" i="11"/>
  <c r="F82" i="11" s="1"/>
  <c r="E87" i="11"/>
  <c r="F87" i="11" s="1"/>
  <c r="E90" i="11"/>
  <c r="F90" i="11" s="1"/>
  <c r="E89" i="11"/>
  <c r="F89" i="11" s="1"/>
  <c r="E60" i="11" l="1"/>
  <c r="F60" i="11" s="1"/>
  <c r="E59" i="11"/>
  <c r="F59" i="11" s="1"/>
  <c r="E91" i="11"/>
  <c r="F91" i="11" s="1"/>
  <c r="E83" i="11"/>
  <c r="F83" i="11" s="1"/>
  <c r="E84" i="11" l="1"/>
  <c r="F84" i="11" s="1"/>
  <c r="E63" i="11"/>
  <c r="F63" i="11" s="1"/>
  <c r="E62" i="11"/>
  <c r="F62" i="11" s="1"/>
  <c r="E85" i="11" l="1"/>
  <c r="F85" i="11" s="1"/>
</calcChain>
</file>

<file path=xl/sharedStrings.xml><?xml version="1.0" encoding="utf-8"?>
<sst xmlns="http://schemas.openxmlformats.org/spreadsheetml/2006/main" count="432" uniqueCount="125">
  <si>
    <t>Норматив потребления в месяц</t>
  </si>
  <si>
    <t>Размер платы за услуги с учетом НДС руб.коп.</t>
  </si>
  <si>
    <t>количество</t>
  </si>
  <si>
    <t>по счетчику</t>
  </si>
  <si>
    <t xml:space="preserve">        Наименование услуг</t>
  </si>
  <si>
    <t xml:space="preserve">                   Коммунальные услуги</t>
  </si>
  <si>
    <t>1.Холодное водоснабжение</t>
  </si>
  <si>
    <t>2.Водоотведение</t>
  </si>
  <si>
    <t>3.Отопление</t>
  </si>
  <si>
    <t>Гкал</t>
  </si>
  <si>
    <t>4.Горячее водоснабжение</t>
  </si>
  <si>
    <t>Цена/тариф на услуги с учетом НДС руб.коп.</t>
  </si>
  <si>
    <t>единица потребления</t>
  </si>
  <si>
    <t>4.1. Компонент на холодную воду для ГВС</t>
  </si>
  <si>
    <t>4.2. Компонент на тепловую энергию для ГВС</t>
  </si>
  <si>
    <t>Гкал 0,036 м3 на 1 м2 общей площади помещений, входящих в состав общего имущества в многоквартирном доме, в месяц</t>
  </si>
  <si>
    <t xml:space="preserve">3.1.в жилых многоквартирных домах со стенами из камня, кирпича 1 этажных постройки до 1999 года включительно </t>
  </si>
  <si>
    <t xml:space="preserve">3.2.в жилых многоквартирных домах со стенами из панелей, блоков 1 этажных постройки до 1999 года включительно </t>
  </si>
  <si>
    <t xml:space="preserve">3.3.в жилых многоквартирных домах со стенами из дерева, смешанных и других материалов 1 этажных постройки до 1999 года включительно </t>
  </si>
  <si>
    <t xml:space="preserve">3.4.в жилых многоквартирных домах со стенами из камня, кирпича 2 этажных постройки до 1999 года включительно </t>
  </si>
  <si>
    <t xml:space="preserve">3.5.в жилых многоквартирных домах со стенами из панелей, блоков 2 этажных постройки до 1999 года включительно </t>
  </si>
  <si>
    <t xml:space="preserve">3.6.в жилых многоквартирных домах со стенами из дерева, смешанных и других материалов 2 этажных постройки до 1999 года включительно </t>
  </si>
  <si>
    <t xml:space="preserve">3.7.в жилых многоквартирных домах со стенами из камня, кирпича 3-4 этажных постройки до 1999 года включительно </t>
  </si>
  <si>
    <t xml:space="preserve">3.8.в жилых многоквартирных домах со стенами из панелей, блоков 3-4 этажных постройки до 1999 года включительно </t>
  </si>
  <si>
    <t>3.12.в жилых многоквартирных домах со стенами из камня, кирпича 1 этажных постройки после 1999 года</t>
  </si>
  <si>
    <t>3.13.в жилых многоквартирных домах со стенами из панелей, блоков 1 этажных постройки после 1999 года</t>
  </si>
  <si>
    <t>3.14.в жилых многоквартирных домах со стенами из дерева, смешанных и других материалов 1 этажных постройки после 1999 года</t>
  </si>
  <si>
    <t>3.15.в жилых многоквартирных домах со стенами из камня, кирпича 2 этажных постройки после 1999 года</t>
  </si>
  <si>
    <t xml:space="preserve">3.16.в жилых многоквартирных домах со стенами из панелей, блоков 2 этажных постройки после 1999 года </t>
  </si>
  <si>
    <t xml:space="preserve">3.17.в жилых многоквартирных домах со стенами из дерева, смешанных и других материалов 2 этажных постройки после 1999 года </t>
  </si>
  <si>
    <t xml:space="preserve">3.18.в жилых многоквартирных домах со стенами из камня, кирпича 3 этажных постройки после 1999 года </t>
  </si>
  <si>
    <t xml:space="preserve">3.19.в жилых многоквартирных домах со стенами из панелей, блоков 3 этажных постройки после 1999 года </t>
  </si>
  <si>
    <t>Многоквартирные и жилые дома с закрытой системой теплоснабжения (горячего водоснабжения)</t>
  </si>
  <si>
    <t>С неизолированными стояками:</t>
  </si>
  <si>
    <t>Понижающий коэффициент к нормативам</t>
  </si>
  <si>
    <t>гр.6=гр.3 х гр.4 х гр.5</t>
  </si>
  <si>
    <t>куб.м. на человека в месяц</t>
  </si>
  <si>
    <t>-</t>
  </si>
  <si>
    <t>1.2.многоквартирные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</t>
  </si>
  <si>
    <t>1.3.многоквартирные и жилые дома и общежития коридорного типа с централизованным холодным и горячим водоснабжением, водоотведением, оборудованные унитазами, раковинами, мойками, и блоками душевых на этажах и в секциях</t>
  </si>
  <si>
    <t>куб.м. на 1 кв.м. общей площади помещений, входящих в состав общего имущества в многоквартирном доме, в месяц</t>
  </si>
  <si>
    <t xml:space="preserve">куб.м. </t>
  </si>
  <si>
    <t>2.1.многоквартирные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1200 до 1500 мм с душем</t>
  </si>
  <si>
    <t>2.2.многоквартирные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</t>
  </si>
  <si>
    <t>2.3.многоквартирные и жилые дома и общежития коридорного типа с централизованным холодным и горячим водоснабжением, водоотведением, оборудованные унитазами, раковинами, мойками, и блоками душевых на этажах и в секциях</t>
  </si>
  <si>
    <t>2.4.многоквартирные и жилые дома с централизованным холодным водоснабжением, водоотведением, оборудованные ИТП для приготовления ГВС, унитазами, раковинами, мойками, ваннами длиной 1500 - 1700 мм с душем</t>
  </si>
  <si>
    <t>2.5.многоквартирные и жилые дома с централизованным холодным водоснабжением, водонагревателями, водоотведением, оборудованные унитазами, раковинами, мойками, душами и ваннами длиной от 1500 до 1700 мм с душем</t>
  </si>
  <si>
    <t>Гкал на 1 кв.м общей площади жилого помещения в месяц</t>
  </si>
  <si>
    <t>Гкал на 1 кв.м. общей площади жилого помещения в месяц</t>
  </si>
  <si>
    <t xml:space="preserve">3.9.в жилых многоквартирных домах со стенами из камня, кирпича 5-9 этажных постройки до 1999 года включительно </t>
  </si>
  <si>
    <t xml:space="preserve">3.10.в жилых многоквартирных домах со стенами из панелей, блоков 5-9 этажных постройки до 1999 года включительно </t>
  </si>
  <si>
    <t xml:space="preserve">3.11.в жилых многоквартирных домах со стенами из дерева, смешанных и других материалов 5-9 этажных постройки до 1999 года включительно </t>
  </si>
  <si>
    <t xml:space="preserve">3.20.в жилых многоквартирных домах со стенами из камня, кирпича 4-5 этажных постройки после 1999 года  </t>
  </si>
  <si>
    <t xml:space="preserve">3.21.в жилых многоквартирных домах со стенами из панелей, блоков 4-5 этажных постройки после 1999 года </t>
  </si>
  <si>
    <t>3.22.в жилых домах, оборудованных приборами учета</t>
  </si>
  <si>
    <t>4.1.1.многоквартирные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1200 до 1500 мм с душем</t>
  </si>
  <si>
    <t>4.1.2.многоквартирные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</t>
  </si>
  <si>
    <t>4.1.3.многоквартирные и жилые дома и общежития коридорного типа с централизованным холодным и горячим водоснабжением, водоотведением, оборудованные унитазами, раковинами, мойками, и блоками душевых на этажах и в секциях</t>
  </si>
  <si>
    <t>4.1.4.в целях содержания общего имущества в многоквартирном доме с централизованным холодным и горячим водоснабжением, водоотведением (этажность 1-5)</t>
  </si>
  <si>
    <t>куб.м на 1 кв.м. общей площади помещений, входящих в состав общего имущества в многоквартирном доме, в месяц</t>
  </si>
  <si>
    <t>4.1.5.в целях содержания общего имущества в многоквартирном доме с централизованным холодным водоснабжением и производством горячей воды в индивидуальных тепловых пунктах при закрытых системах горячего водоснабжения и в автономных крышных котельных с водоотведением (этажность 1-5)</t>
  </si>
  <si>
    <t>4.1.6.в целях содержания общего имущества в многоквартирном доме с централизованным холодным водоснабжением без централизованного водоотведения с водонагревателями (этажность 1-5)</t>
  </si>
  <si>
    <t>4.1.7.в жилых домах, оборудованных приборами учета</t>
  </si>
  <si>
    <t>4.2.1. многоквартирные и жилые дома с закрытой системой горячего водоснабжения с неизолированными стояками с полотенцесушителями</t>
  </si>
  <si>
    <t>Гкал на 1 куб.м. воды</t>
  </si>
  <si>
    <t>4.2.2. многоквартирные и жилые дома с закрытой системой горячего водоснабжения с неизолированными стояками без полотенцесушителей</t>
  </si>
  <si>
    <t>4.2.3.многоквартирные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1200 до 1500 мм с душем, с закрытой системой горячего водоснабжения с неизолированными стояками с полотенцесушителями</t>
  </si>
  <si>
    <t>Гкал на 3,461 куб.м. на человека в месяц</t>
  </si>
  <si>
    <t>4.2.4.многоквартирные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1200 до 1500 мм с душем, с закрытой системой горячего водоснабжения с неизолированными стояками без полотенцесушителей</t>
  </si>
  <si>
    <t>4.2.5.многоквартирные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душем, с закрытой системой горячего водоснабжения с неизолированными стояками с полотенцесушителями</t>
  </si>
  <si>
    <t>4.2.6.многоквартирные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душем, с закрытой системой горячего водоснабжения с неизолированными стояками без полотенцесушителей</t>
  </si>
  <si>
    <t>4.2.7.многоквартирные и жилые дома и общежития коридорного типа с централизованным холодным и горячим водоснабжением, водоотведением, оборудованные унитазами, раковинами, мойками, и блоками душевых на этажах и в секциях, с закрытой системой горячего водоснабжения с неизолированными стояками с полотенцесушителями</t>
  </si>
  <si>
    <t>Гкал на 1,637 куб.м. на человека в месяц</t>
  </si>
  <si>
    <t>4.2.8.многоквартирные и жилые дома и общежития коридорного типа с централизованным холодным и горячим водоснабжением, водоотведением, оборудованные унитазами, раковинами, мойками, и блоками душевых на этажах и в секциях, с закрытой системой горячего водоснабжения с неизолированными стояками без полотенцесушителей</t>
  </si>
  <si>
    <t>4.2.9.в целях содержания общего имущества в многоквартирном доме с централизованным холодным и горячим водоснабжением, водоотведением (этажность 1-5) с неизолированными стояками с полотенцесушителями</t>
  </si>
  <si>
    <t>Гкал на 0,032 куб.м. на 1 кв.м. общей площади помещений, входящих в состав общего имущества в многоквартирном доме, в месяц</t>
  </si>
  <si>
    <t>4.2.10.в целях содержания общего имущества в многоквартирном доме с централизованным холодным и горячим водоснабжением, водоотведением (этажность 1-5) с неизолированными стояками без полотенцесушителей</t>
  </si>
  <si>
    <t>4.2.11.в целях содержания общего имущества в многоквартирном доме с централизованным холодным водоснабжением и производством горячей воды в индивидуальных тепловых пунктах при закрытых системах горячего водоснабжения и в автономных крышных котельных с водоотведением (этажность 1-5) с неизолированными стояками с полотенцесушителями</t>
  </si>
  <si>
    <t>4.2.12.в целях содержания общего имущества в многоквартирном доме с централизованным холодным водоснабжением и производством горячей воды в индивидуальных тепловых пунктах при закрытых системах горячего водоснабжения и в автономных крышных котельных с водоотведением (этажность 1-5) с неизолированными стояками без полотенцесушителей</t>
  </si>
  <si>
    <t>Гкал на 0,036 куб.м. на 1 кв.м. общей площади помещений, входящих в состав общего имущества в многоквартирном доме, в месяц</t>
  </si>
  <si>
    <t>4.2.13.в целях содержания общего имущества в многоквартирном доме с централизованным холодным водоснабжением без централизованного водоотведения с водонагревателями (этажность 1-5) с неизолированными стояками с полотенцесушителями</t>
  </si>
  <si>
    <t>Гкал 0,031 куб.м. на 1 кв.м. общей площади помещений, входящих в состав общего имущества в многоквартирном доме, в месяц</t>
  </si>
  <si>
    <t>4.2.14.в целях содержания общего имущества в многоквартирном доме с централизованным холодным водоснабжением без централизованного водоотведения с водонагревателями (этажность 1-5) с неизолированными стояками без полотенцесушителей</t>
  </si>
  <si>
    <t>Гкал 0,031 куб.м на 1 кв.м. общей площади помещений, входящих в состав общего имущества в многоквартирном доме, в месяц</t>
  </si>
  <si>
    <t>2.6.в целях содержания общего имущества в многоквартирном доме с централизованным холодным и горячим водоснабжением, водоотведением (этажность 1-5)</t>
  </si>
  <si>
    <t>2.7.в целях содержания общего имущества в многоквартирном доме с централизованным холодным водоснабжением и производством горячей воды в индивидуальных тепловых пунктах при закрытых системах горячего водоснабжения и в автономных крышных котельных с водоотведением (этажность 1-5)</t>
  </si>
  <si>
    <t>2.8.в целях содержания общего имущества в многоквартирном доме с централизованным холодным водоснабжением, водонагревателями, водоотведением (этажность 1-5)</t>
  </si>
  <si>
    <t>2.9.в целях содержания общего имущества в многоквартирном доме без водонагревателей с централизованным холодным водоснабжением и водоотведением, оборудованные раковинами, мойками и унитазами (этажность 1-5)</t>
  </si>
  <si>
    <t>2.10.многоквартирные и жилые дома, оборудованные приборами учета</t>
  </si>
  <si>
    <t>Гкал на (3,461х0,98758) куб.м. на человека в месяц</t>
  </si>
  <si>
    <t>Гкал на (3,461*0,98758) куб.м. на человека в месяц</t>
  </si>
  <si>
    <t>1.4.многоквартирные и жилые дома с централизованным холодным водоснабжением, водонагревателями, водоотведением, оборудованные унитазами, раковинами, мойками, душами и ваннами длиной от 1500 до 1700 мм с душем</t>
  </si>
  <si>
    <t xml:space="preserve">1.5.многоквартирные и жилые дома с централизованным холодным водоснабжением,  без централизованного водоотведениея, без водонагревателей, оборудованные раковинами, мойками, унитазами, ванными, душами с водоотведением в септик </t>
  </si>
  <si>
    <t>1.6.многоквартирные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</si>
  <si>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t>1.7.в целях содержания общего имущества в многоквартирном доме с централизованным холодным и горячим водоснабжением, водоотведением (этажность 1-5)</t>
  </si>
  <si>
    <t>1.8.в целях содержания общего имущества в многоквартирном доме с централизованным холодным водоснабжением и производством горячей воды в индивидуальных тепловых пунктах при закрытых системах горячего водоснабжения и в автономных крышных котельных с водоотведением (этажность 1-5)</t>
  </si>
  <si>
    <t>1.9.в целях содержания общего имущества в многоквартирном доме с централизованным холодным водоснабжением, водонагревателями, водоотведением (этажность 1-5)</t>
  </si>
  <si>
    <t>1.10.в целях содержания общего имущества в многоквартирном доме без водонагревателей с централизованным холодным водоснабжением и водоотведением, оборудованные раковинами, мойками и унитазами (этажность 1-5)</t>
  </si>
  <si>
    <t>1.11.в целях содержания общего имущества в многоквартирном доме с централизованным холодным водоснабжением без централизованного водоотведения (этажность 1-5)</t>
  </si>
  <si>
    <t>1.12.в целях содержания общего имущества в многоквартирном доме с централизованным холодным водоснабжением без централизованного водоотведения с водонагревателями (этажность 1-5) (дополнительно)</t>
  </si>
  <si>
    <t>1.13.многоквартирные и жилые дома, оборудованные приборами учета</t>
  </si>
  <si>
    <t>1.1.многоквартирные и жилые дома с централизованным холодным и горячим водоснабжением, водоотведением, оборудованные унитазами, раковинами, мойками, ваннами сидячими длиной от 1200 до 1500 мм с душем</t>
  </si>
  <si>
    <t>Размер платы граждан за коммунальные услуги на территории городского поселения Белоярский Белоярского района с 01 января 2024 года по 30 июня 2024 года</t>
  </si>
  <si>
    <t>Размер платы граждан за коммунальные услуги на территории городского поселения Белоярский Белоярского района с 01 июля 2024 года по 31 декабря 2024 года</t>
  </si>
  <si>
    <t>м3 на 1 человека в месяц</t>
  </si>
  <si>
    <t>2.2.Закрытые бассейны  (при наличии присоединенных сетей канализации)</t>
  </si>
  <si>
    <t>2.1.Бани, сауны частного сектора из расчета одной помывки в неделю (при наличии присоединенных сетей канализации)</t>
  </si>
  <si>
    <t>м3 на 1 м3 объема бассейна</t>
  </si>
  <si>
    <t>1.6.Водоснабжение закрытых бассейнов</t>
  </si>
  <si>
    <t xml:space="preserve">м3 в месяц на 1 автомобиль </t>
  </si>
  <si>
    <t>1.5.Ручная (шланговая) мойка легковых автомобилей</t>
  </si>
  <si>
    <t xml:space="preserve">м3 в месяц на 1 человека </t>
  </si>
  <si>
    <t>1.4.Бани, сауны частного сектора из расчета одной помывки в неделю</t>
  </si>
  <si>
    <t xml:space="preserve">м3 в месяц на 1 голову животного </t>
  </si>
  <si>
    <t>Птица и другие мелкие животные</t>
  </si>
  <si>
    <t>Овцы, козы</t>
  </si>
  <si>
    <t>Свиньи</t>
  </si>
  <si>
    <t>Коровы, лошади</t>
  </si>
  <si>
    <t>1.3.Водоснабжение и приготовление пищи для соответствующего сельскохозяйственного животного:</t>
  </si>
  <si>
    <t>м3 на м2 площади теплиц в месяц</t>
  </si>
  <si>
    <t>1.2.Полив стационарных теплиц</t>
  </si>
  <si>
    <t>м3 в месяц на 1м2 поливного участка</t>
  </si>
  <si>
    <t>1.1.Полив земельного участка (с июня по август)</t>
  </si>
  <si>
    <t>гр.5=гр.3 х гр.4</t>
  </si>
  <si>
    <t>Наименование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</si>
</sst>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"/>
    <numFmt numFmtId="167" formatCode="0.000"/>
    <numFmt numFmtId="168" formatCode="0.0"/>
    <numFmt numFmtId="169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1" fillId="0" borderId="0" applyNumberFormat="0" applyFont="0" applyFill="0" applyBorder="0" applyAlignment="0" applyProtection="0">
      <alignment vertical="top"/>
    </xf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7">
    <xf numFmtId="0" fontId="0" fillId="0" borderId="0" xfId="0"/>
    <xf numFmtId="2" fontId="3" fillId="0" borderId="0" xfId="1" applyNumberFormat="1" applyFont="1" applyFill="1"/>
    <xf numFmtId="0" fontId="4" fillId="0" borderId="0" xfId="1" applyFont="1" applyFill="1"/>
    <xf numFmtId="2" fontId="4" fillId="0" borderId="0" xfId="1" applyNumberFormat="1" applyFont="1" applyFill="1"/>
    <xf numFmtId="2" fontId="4" fillId="0" borderId="0" xfId="1" applyNumberFormat="1" applyFont="1" applyFill="1" applyBorder="1"/>
    <xf numFmtId="2" fontId="6" fillId="0" borderId="0" xfId="1" applyNumberFormat="1" applyFont="1" applyFill="1"/>
    <xf numFmtId="0" fontId="6" fillId="0" borderId="0" xfId="1" applyFont="1" applyFill="1"/>
    <xf numFmtId="2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2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justify" wrapText="1"/>
    </xf>
    <xf numFmtId="166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7" fontId="5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/>
    <xf numFmtId="0" fontId="8" fillId="0" borderId="7" xfId="0" applyFont="1" applyFill="1" applyBorder="1" applyAlignment="1"/>
    <xf numFmtId="0" fontId="8" fillId="0" borderId="4" xfId="0" applyFont="1" applyFill="1" applyBorder="1" applyAlignment="1"/>
    <xf numFmtId="0" fontId="0" fillId="0" borderId="6" xfId="0" applyBorder="1" applyAlignment="1">
      <alignment horizontal="center" vertical="center" wrapText="1"/>
    </xf>
    <xf numFmtId="0" fontId="7" fillId="0" borderId="6" xfId="0" applyFont="1" applyFill="1" applyBorder="1" applyAlignment="1"/>
    <xf numFmtId="0" fontId="8" fillId="0" borderId="6" xfId="0" applyFont="1" applyFill="1" applyBorder="1" applyAlignment="1"/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wrapText="1"/>
    </xf>
    <xf numFmtId="166" fontId="0" fillId="0" borderId="6" xfId="0" applyNumberFormat="1" applyFill="1" applyBorder="1" applyAlignment="1">
      <alignment horizontal="center" wrapText="1"/>
    </xf>
    <xf numFmtId="0" fontId="0" fillId="0" borderId="6" xfId="0" applyFill="1" applyBorder="1" applyAlignment="1"/>
    <xf numFmtId="0" fontId="7" fillId="0" borderId="6" xfId="0" applyFont="1" applyFill="1" applyBorder="1" applyAlignment="1">
      <alignment wrapText="1"/>
    </xf>
    <xf numFmtId="0" fontId="12" fillId="0" borderId="6" xfId="0" applyFont="1" applyFill="1" applyBorder="1" applyAlignment="1"/>
    <xf numFmtId="0" fontId="7" fillId="0" borderId="6" xfId="0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/>
    </xf>
    <xf numFmtId="0" fontId="2" fillId="0" borderId="0" xfId="1"/>
    <xf numFmtId="0" fontId="8" fillId="0" borderId="0" xfId="1" applyFont="1"/>
    <xf numFmtId="0" fontId="5" fillId="0" borderId="0" xfId="1" applyFont="1"/>
    <xf numFmtId="2" fontId="5" fillId="0" borderId="6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0" xfId="1" applyFont="1" applyAlignment="1">
      <alignment wrapText="1"/>
    </xf>
    <xf numFmtId="0" fontId="8" fillId="0" borderId="4" xfId="1" applyFont="1" applyBorder="1" applyAlignment="1"/>
    <xf numFmtId="0" fontId="8" fillId="0" borderId="7" xfId="1" applyFont="1" applyBorder="1" applyAlignment="1"/>
    <xf numFmtId="0" fontId="7" fillId="0" borderId="3" xfId="1" applyFont="1" applyFill="1" applyBorder="1" applyAlignment="1"/>
    <xf numFmtId="2" fontId="5" fillId="0" borderId="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2" fontId="5" fillId="0" borderId="4" xfId="1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wrapText="1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0" fontId="7" fillId="0" borderId="3" xfId="1" applyFont="1" applyBorder="1" applyAlignment="1"/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5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0" xfId="1" applyAlignment="1">
      <alignment wrapText="1"/>
    </xf>
    <xf numFmtId="0" fontId="14" fillId="0" borderId="0" xfId="1" applyFont="1" applyAlignment="1">
      <alignment wrapText="1"/>
    </xf>
    <xf numFmtId="2" fontId="8" fillId="0" borderId="6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7" fillId="0" borderId="0" xfId="1" applyFont="1" applyAlignment="1">
      <alignment horizontal="center" wrapText="1"/>
    </xf>
    <xf numFmtId="2" fontId="3" fillId="0" borderId="0" xfId="1" applyNumberFormat="1" applyFont="1" applyFill="1" applyAlignment="1">
      <alignment horizontal="center" wrapText="1"/>
    </xf>
    <xf numFmtId="2" fontId="3" fillId="0" borderId="0" xfId="1" applyNumberFormat="1" applyFont="1" applyFill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</cellXfs>
  <cellStyles count="41">
    <cellStyle name="Гиперссылка 2" xfId="2"/>
    <cellStyle name="Денежный 2" xfId="3"/>
    <cellStyle name="Обычный" xfId="0" builtinId="0"/>
    <cellStyle name="Обычный 10" xfId="4"/>
    <cellStyle name="Обычный 10 2" xfId="5"/>
    <cellStyle name="Обычный 11" xfId="6"/>
    <cellStyle name="Обычный 2" xfId="1"/>
    <cellStyle name="Обычный 2 2" xfId="7"/>
    <cellStyle name="Обычный 2 2 2" xfId="8"/>
    <cellStyle name="Обычный 2 2 2 2" xfId="9"/>
    <cellStyle name="Обычный 2 3" xfId="10"/>
    <cellStyle name="Обычный 2 3 2" xfId="11"/>
    <cellStyle name="Обычный 2 3 3" xfId="12"/>
    <cellStyle name="Обычный 2 4" xfId="13"/>
    <cellStyle name="Обычный 2 5" xfId="14"/>
    <cellStyle name="Обычный 3" xfId="15"/>
    <cellStyle name="Обычный 3 2" xfId="16"/>
    <cellStyle name="Обычный 3 3" xfId="17"/>
    <cellStyle name="Обычный 3 4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Процентный 2" xfId="27"/>
    <cellStyle name="Процентный 2 2" xfId="28"/>
    <cellStyle name="Процентный 2 2 2" xfId="29"/>
    <cellStyle name="Процентный 2 3" xfId="30"/>
    <cellStyle name="Процентный 3" xfId="31"/>
    <cellStyle name="Процентный 3 2" xfId="32"/>
    <cellStyle name="Процентный 4" xfId="33"/>
    <cellStyle name="Процентный 5" xfId="34"/>
    <cellStyle name="Процентный 6" xfId="35"/>
    <cellStyle name="Финансовый 2" xfId="36"/>
    <cellStyle name="Финансовый 2 2" xfId="37"/>
    <cellStyle name="Финансовый 3" xfId="38"/>
    <cellStyle name="Финансовый 3 2" xfId="39"/>
    <cellStyle name="Финансовый 4" xfId="40"/>
  </cellStyles>
  <dxfs count="0"/>
  <tableStyles count="0" defaultTableStyle="TableStyleMedium9" defaultPivotStyle="PivotStyleLight16"/>
  <colors>
    <mruColors>
      <color rgb="FFCC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2;&#1072;&#1079;_2024_&#1082;&#1086;&#1084;_&#1076;&#1086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каз"/>
      <sheetName val="приложение 1"/>
      <sheetName val="приложение 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84"/>
  <sheetViews>
    <sheetView tabSelected="1" view="pageBreakPreview" zoomScaleSheetLayoutView="100" workbookViewId="0">
      <selection sqref="A1:F2"/>
    </sheetView>
  </sheetViews>
  <sheetFormatPr defaultColWidth="9.140625" defaultRowHeight="15.75" x14ac:dyDescent="0.25"/>
  <cols>
    <col min="1" max="1" width="48.5703125" style="2" customWidth="1"/>
    <col min="2" max="2" width="15" style="2" customWidth="1"/>
    <col min="3" max="3" width="10.85546875" style="2" customWidth="1"/>
    <col min="4" max="4" width="10.7109375" style="2" customWidth="1"/>
    <col min="5" max="5" width="13" style="2" customWidth="1"/>
    <col min="6" max="6" width="11.28515625" style="2" customWidth="1"/>
    <col min="7" max="7" width="12.85546875" style="3" customWidth="1"/>
    <col min="8" max="16384" width="9.140625" style="2"/>
  </cols>
  <sheetData>
    <row r="1" spans="1:7" ht="18.75" customHeight="1" x14ac:dyDescent="0.25">
      <c r="A1" s="122" t="s">
        <v>102</v>
      </c>
      <c r="B1" s="122"/>
      <c r="C1" s="122"/>
      <c r="D1" s="122"/>
      <c r="E1" s="122"/>
      <c r="F1" s="122"/>
    </row>
    <row r="2" spans="1:7" ht="18.75" customHeight="1" x14ac:dyDescent="0.25">
      <c r="A2" s="122"/>
      <c r="B2" s="122"/>
      <c r="C2" s="122"/>
      <c r="D2" s="122"/>
      <c r="E2" s="122"/>
      <c r="F2" s="122"/>
    </row>
    <row r="3" spans="1:7" x14ac:dyDescent="0.25">
      <c r="A3" s="34"/>
      <c r="B3" s="35"/>
      <c r="C3" s="35"/>
      <c r="D3" s="35"/>
      <c r="E3" s="35"/>
      <c r="F3" s="35"/>
    </row>
    <row r="4" spans="1:7" s="6" customFormat="1" ht="35.450000000000003" customHeight="1" x14ac:dyDescent="0.2">
      <c r="A4" s="36" t="s">
        <v>4</v>
      </c>
      <c r="B4" s="39" t="s">
        <v>0</v>
      </c>
      <c r="C4" s="40"/>
      <c r="D4" s="43" t="s">
        <v>34</v>
      </c>
      <c r="E4" s="36" t="s">
        <v>11</v>
      </c>
      <c r="F4" s="36" t="s">
        <v>1</v>
      </c>
      <c r="G4" s="5"/>
    </row>
    <row r="5" spans="1:7" s="6" customFormat="1" ht="20.25" customHeight="1" x14ac:dyDescent="0.2">
      <c r="A5" s="37"/>
      <c r="B5" s="41"/>
      <c r="C5" s="42"/>
      <c r="D5" s="44"/>
      <c r="E5" s="37"/>
      <c r="F5" s="37"/>
      <c r="G5" s="5"/>
    </row>
    <row r="6" spans="1:7" s="6" customFormat="1" ht="17.25" customHeight="1" x14ac:dyDescent="0.2">
      <c r="A6" s="37"/>
      <c r="B6" s="46" t="s">
        <v>12</v>
      </c>
      <c r="C6" s="36" t="s">
        <v>2</v>
      </c>
      <c r="D6" s="44"/>
      <c r="E6" s="37"/>
      <c r="F6" s="37"/>
      <c r="G6" s="5"/>
    </row>
    <row r="7" spans="1:7" ht="17.25" customHeight="1" x14ac:dyDescent="0.25">
      <c r="A7" s="38"/>
      <c r="B7" s="47"/>
      <c r="C7" s="38"/>
      <c r="D7" s="45"/>
      <c r="E7" s="38"/>
      <c r="F7" s="38"/>
    </row>
    <row r="8" spans="1:7" s="8" customFormat="1" ht="33" customHeight="1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4" t="s">
        <v>35</v>
      </c>
      <c r="G8" s="7"/>
    </row>
    <row r="9" spans="1:7" ht="20.45" customHeight="1" x14ac:dyDescent="0.25">
      <c r="A9" s="48" t="s">
        <v>5</v>
      </c>
      <c r="B9" s="49"/>
      <c r="C9" s="49"/>
      <c r="D9" s="49"/>
      <c r="E9" s="49"/>
      <c r="F9" s="50"/>
      <c r="G9" s="7"/>
    </row>
    <row r="10" spans="1:7" ht="24" customHeight="1" x14ac:dyDescent="0.25">
      <c r="A10" s="51" t="s">
        <v>6</v>
      </c>
      <c r="B10" s="52"/>
      <c r="C10" s="52"/>
      <c r="D10" s="52"/>
      <c r="E10" s="52"/>
      <c r="F10" s="53"/>
      <c r="G10" s="7"/>
    </row>
    <row r="11" spans="1:7" ht="95.45" customHeight="1" x14ac:dyDescent="0.25">
      <c r="A11" s="25" t="s">
        <v>101</v>
      </c>
      <c r="B11" s="30" t="s">
        <v>36</v>
      </c>
      <c r="C11" s="26">
        <v>3.843</v>
      </c>
      <c r="D11" s="10" t="s">
        <v>37</v>
      </c>
      <c r="E11" s="57">
        <v>103.28</v>
      </c>
      <c r="F11" s="27">
        <f>ROUND(C11*E11,2)</f>
        <v>396.91</v>
      </c>
      <c r="G11" s="7"/>
    </row>
    <row r="12" spans="1:7" ht="91.9" customHeight="1" x14ac:dyDescent="0.25">
      <c r="A12" s="13" t="s">
        <v>38</v>
      </c>
      <c r="B12" s="54"/>
      <c r="C12" s="24">
        <v>3.93</v>
      </c>
      <c r="D12" s="10">
        <v>0.99260000000000004</v>
      </c>
      <c r="E12" s="57"/>
      <c r="F12" s="27">
        <f>ROUND(C12*D12*E11,2)</f>
        <v>402.89</v>
      </c>
      <c r="G12" s="7"/>
    </row>
    <row r="13" spans="1:7" ht="110.25" x14ac:dyDescent="0.25">
      <c r="A13" s="13" t="s">
        <v>39</v>
      </c>
      <c r="B13" s="54"/>
      <c r="C13" s="24">
        <v>2.29</v>
      </c>
      <c r="D13" s="24" t="s">
        <v>37</v>
      </c>
      <c r="E13" s="57"/>
      <c r="F13" s="27">
        <f>ROUND(C13*E11,2)</f>
        <v>236.51</v>
      </c>
      <c r="G13" s="4"/>
    </row>
    <row r="14" spans="1:7" ht="94.9" customHeight="1" x14ac:dyDescent="0.25">
      <c r="A14" s="13" t="s">
        <v>91</v>
      </c>
      <c r="B14" s="54"/>
      <c r="C14" s="24">
        <v>6.7889999999999997</v>
      </c>
      <c r="D14" s="24" t="s">
        <v>37</v>
      </c>
      <c r="E14" s="57"/>
      <c r="F14" s="27">
        <f>ROUND(C14*E11,2)</f>
        <v>701.17</v>
      </c>
      <c r="G14" s="4"/>
    </row>
    <row r="15" spans="1:7" ht="110.25" x14ac:dyDescent="0.25">
      <c r="A15" s="13" t="s">
        <v>92</v>
      </c>
      <c r="B15" s="54"/>
      <c r="C15" s="10">
        <v>4.3849999999999998</v>
      </c>
      <c r="D15" s="10" t="s">
        <v>37</v>
      </c>
      <c r="E15" s="57"/>
      <c r="F15" s="27">
        <f>ROUND(C15*E11,2)</f>
        <v>452.88</v>
      </c>
      <c r="G15" s="4"/>
    </row>
    <row r="16" spans="1:7" ht="110.25" x14ac:dyDescent="0.25">
      <c r="A16" s="13" t="s">
        <v>93</v>
      </c>
      <c r="B16" s="54"/>
      <c r="C16" s="10">
        <v>5.3479999999999999</v>
      </c>
      <c r="D16" s="10" t="s">
        <v>37</v>
      </c>
      <c r="E16" s="57"/>
      <c r="F16" s="27">
        <f>ROUND(C16*E11,2)</f>
        <v>552.34</v>
      </c>
      <c r="G16" s="4"/>
    </row>
    <row r="17" spans="1:7" ht="176.25" customHeight="1" x14ac:dyDescent="0.25">
      <c r="A17" s="9" t="s">
        <v>94</v>
      </c>
      <c r="B17" s="10" t="s">
        <v>40</v>
      </c>
      <c r="C17" s="11">
        <v>3.2000000000000001E-2</v>
      </c>
      <c r="D17" s="11" t="s">
        <v>37</v>
      </c>
      <c r="E17" s="12">
        <f>E11</f>
        <v>103.28</v>
      </c>
      <c r="F17" s="12">
        <f t="shared" ref="F17:F22" si="0">ROUND(C17*E17,2)</f>
        <v>3.3</v>
      </c>
      <c r="G17" s="4"/>
    </row>
    <row r="18" spans="1:7" ht="157.5" x14ac:dyDescent="0.25">
      <c r="A18" s="9" t="s">
        <v>95</v>
      </c>
      <c r="B18" s="10" t="s">
        <v>40</v>
      </c>
      <c r="C18" s="11">
        <v>3.5999999999999997E-2</v>
      </c>
      <c r="D18" s="11" t="s">
        <v>37</v>
      </c>
      <c r="E18" s="12">
        <f>E11</f>
        <v>103.28</v>
      </c>
      <c r="F18" s="12">
        <f t="shared" si="0"/>
        <v>3.72</v>
      </c>
      <c r="G18" s="4"/>
    </row>
    <row r="19" spans="1:7" ht="157.5" x14ac:dyDescent="0.25">
      <c r="A19" s="9" t="s">
        <v>96</v>
      </c>
      <c r="B19" s="10" t="s">
        <v>40</v>
      </c>
      <c r="C19" s="11">
        <v>4.4999999999999998E-2</v>
      </c>
      <c r="D19" s="11" t="s">
        <v>37</v>
      </c>
      <c r="E19" s="12">
        <f>E18</f>
        <v>103.28</v>
      </c>
      <c r="F19" s="12">
        <f t="shared" si="0"/>
        <v>4.6500000000000004</v>
      </c>
      <c r="G19" s="4"/>
    </row>
    <row r="20" spans="1:7" ht="157.5" x14ac:dyDescent="0.25">
      <c r="A20" s="9" t="s">
        <v>97</v>
      </c>
      <c r="B20" s="10" t="s">
        <v>40</v>
      </c>
      <c r="C20" s="11">
        <v>3.4000000000000002E-2</v>
      </c>
      <c r="D20" s="11" t="s">
        <v>37</v>
      </c>
      <c r="E20" s="12">
        <f>E19</f>
        <v>103.28</v>
      </c>
      <c r="F20" s="12">
        <f t="shared" si="0"/>
        <v>3.51</v>
      </c>
      <c r="G20" s="4"/>
    </row>
    <row r="21" spans="1:7" ht="157.5" x14ac:dyDescent="0.25">
      <c r="A21" s="9" t="s">
        <v>98</v>
      </c>
      <c r="B21" s="10" t="s">
        <v>40</v>
      </c>
      <c r="C21" s="11">
        <v>1.9E-2</v>
      </c>
      <c r="D21" s="11" t="s">
        <v>37</v>
      </c>
      <c r="E21" s="12">
        <f>E20</f>
        <v>103.28</v>
      </c>
      <c r="F21" s="12">
        <f t="shared" si="0"/>
        <v>1.96</v>
      </c>
      <c r="G21" s="4"/>
    </row>
    <row r="22" spans="1:7" ht="157.5" x14ac:dyDescent="0.25">
      <c r="A22" s="9" t="s">
        <v>99</v>
      </c>
      <c r="B22" s="10" t="s">
        <v>40</v>
      </c>
      <c r="C22" s="11">
        <v>3.1E-2</v>
      </c>
      <c r="D22" s="11" t="s">
        <v>37</v>
      </c>
      <c r="E22" s="12">
        <f>E21</f>
        <v>103.28</v>
      </c>
      <c r="F22" s="12">
        <f t="shared" si="0"/>
        <v>3.2</v>
      </c>
      <c r="G22" s="4"/>
    </row>
    <row r="23" spans="1:7" ht="31.5" x14ac:dyDescent="0.25">
      <c r="A23" s="13" t="s">
        <v>100</v>
      </c>
      <c r="B23" s="11" t="s">
        <v>41</v>
      </c>
      <c r="C23" s="10" t="s">
        <v>3</v>
      </c>
      <c r="D23" s="10" t="s">
        <v>37</v>
      </c>
      <c r="E23" s="12">
        <f>E11</f>
        <v>103.28</v>
      </c>
      <c r="F23" s="12"/>
      <c r="G23" s="4"/>
    </row>
    <row r="24" spans="1:7" ht="27" customHeight="1" x14ac:dyDescent="0.25">
      <c r="A24" s="55" t="s">
        <v>7</v>
      </c>
      <c r="B24" s="56"/>
      <c r="C24" s="56"/>
      <c r="D24" s="56"/>
      <c r="E24" s="56"/>
      <c r="F24" s="56"/>
    </row>
    <row r="25" spans="1:7" ht="94.5" x14ac:dyDescent="0.25">
      <c r="A25" s="13" t="s">
        <v>42</v>
      </c>
      <c r="B25" s="30" t="s">
        <v>36</v>
      </c>
      <c r="C25" s="11">
        <v>7.391</v>
      </c>
      <c r="D25" s="18" t="s">
        <v>37</v>
      </c>
      <c r="E25" s="32">
        <v>75.67</v>
      </c>
      <c r="F25" s="12">
        <f>ROUND(C25*E25,2)</f>
        <v>559.28</v>
      </c>
      <c r="G25" s="4"/>
    </row>
    <row r="26" spans="1:7" ht="94.5" x14ac:dyDescent="0.25">
      <c r="A26" s="13" t="s">
        <v>43</v>
      </c>
      <c r="B26" s="31"/>
      <c r="C26" s="11">
        <v>7.391</v>
      </c>
      <c r="D26" s="22">
        <v>0.99029999999999996</v>
      </c>
      <c r="E26" s="33"/>
      <c r="F26" s="12">
        <f>ROUND(C26*D26*E25,2)</f>
        <v>553.85</v>
      </c>
      <c r="G26" s="4"/>
    </row>
    <row r="27" spans="1:7" ht="110.25" x14ac:dyDescent="0.25">
      <c r="A27" s="13" t="s">
        <v>44</v>
      </c>
      <c r="B27" s="31"/>
      <c r="C27" s="11">
        <v>3.927</v>
      </c>
      <c r="D27" s="11" t="s">
        <v>37</v>
      </c>
      <c r="E27" s="33"/>
      <c r="F27" s="12">
        <f>ROUND(C27*E25,2)</f>
        <v>297.16000000000003</v>
      </c>
    </row>
    <row r="28" spans="1:7" ht="94.9" customHeight="1" x14ac:dyDescent="0.25">
      <c r="A28" s="13" t="s">
        <v>45</v>
      </c>
      <c r="B28" s="31"/>
      <c r="C28" s="11">
        <v>7.391</v>
      </c>
      <c r="D28" s="11" t="s">
        <v>37</v>
      </c>
      <c r="E28" s="33"/>
      <c r="F28" s="12">
        <f>ROUND(C28*E25,2)</f>
        <v>559.28</v>
      </c>
    </row>
    <row r="29" spans="1:7" ht="94.5" x14ac:dyDescent="0.25">
      <c r="A29" s="9" t="s">
        <v>46</v>
      </c>
      <c r="B29" s="31"/>
      <c r="C29" s="11">
        <v>6.7889999999999997</v>
      </c>
      <c r="D29" s="11" t="s">
        <v>37</v>
      </c>
      <c r="E29" s="33"/>
      <c r="F29" s="12">
        <f>ROUND(C29*E25,2)</f>
        <v>513.72</v>
      </c>
    </row>
    <row r="30" spans="1:7" ht="157.5" x14ac:dyDescent="0.25">
      <c r="A30" s="9" t="s">
        <v>84</v>
      </c>
      <c r="B30" s="10" t="s">
        <v>40</v>
      </c>
      <c r="C30" s="11">
        <v>6.4000000000000001E-2</v>
      </c>
      <c r="D30" s="11" t="s">
        <v>37</v>
      </c>
      <c r="E30" s="28">
        <f>E25</f>
        <v>75.67</v>
      </c>
      <c r="F30" s="12">
        <f>ROUND(C30*E30,2)</f>
        <v>4.84</v>
      </c>
    </row>
    <row r="31" spans="1:7" ht="157.5" x14ac:dyDescent="0.25">
      <c r="A31" s="9" t="s">
        <v>85</v>
      </c>
      <c r="B31" s="10" t="s">
        <v>40</v>
      </c>
      <c r="C31" s="11">
        <v>7.1999999999999995E-2</v>
      </c>
      <c r="D31" s="11" t="s">
        <v>37</v>
      </c>
      <c r="E31" s="12">
        <f>E30</f>
        <v>75.67</v>
      </c>
      <c r="F31" s="12">
        <f>ROUND(C31*E31,2)</f>
        <v>5.45</v>
      </c>
    </row>
    <row r="32" spans="1:7" ht="157.5" x14ac:dyDescent="0.25">
      <c r="A32" s="9" t="s">
        <v>86</v>
      </c>
      <c r="B32" s="10" t="s">
        <v>40</v>
      </c>
      <c r="C32" s="11">
        <v>4.4999999999999998E-2</v>
      </c>
      <c r="D32" s="11" t="s">
        <v>37</v>
      </c>
      <c r="E32" s="12">
        <f>E31</f>
        <v>75.67</v>
      </c>
      <c r="F32" s="12">
        <f>ROUND(C32*E32,2)</f>
        <v>3.41</v>
      </c>
    </row>
    <row r="33" spans="1:8" ht="157.5" x14ac:dyDescent="0.25">
      <c r="A33" s="9" t="s">
        <v>87</v>
      </c>
      <c r="B33" s="10" t="s">
        <v>40</v>
      </c>
      <c r="C33" s="11">
        <v>3.4000000000000002E-2</v>
      </c>
      <c r="D33" s="11" t="s">
        <v>37</v>
      </c>
      <c r="E33" s="12">
        <f>E32</f>
        <v>75.67</v>
      </c>
      <c r="F33" s="12">
        <f>ROUND(C33*E33,2)</f>
        <v>2.57</v>
      </c>
    </row>
    <row r="34" spans="1:8" ht="31.5" x14ac:dyDescent="0.25">
      <c r="A34" s="9" t="s">
        <v>88</v>
      </c>
      <c r="B34" s="11" t="s">
        <v>41</v>
      </c>
      <c r="C34" s="10" t="s">
        <v>3</v>
      </c>
      <c r="D34" s="10" t="s">
        <v>37</v>
      </c>
      <c r="E34" s="12">
        <f>E25</f>
        <v>75.67</v>
      </c>
      <c r="F34" s="12"/>
    </row>
    <row r="35" spans="1:8" ht="31.15" customHeight="1" x14ac:dyDescent="0.25">
      <c r="A35" s="55" t="s">
        <v>8</v>
      </c>
      <c r="B35" s="56"/>
      <c r="C35" s="56"/>
      <c r="D35" s="56"/>
      <c r="E35" s="56"/>
      <c r="F35" s="56"/>
      <c r="G35" s="1"/>
    </row>
    <row r="36" spans="1:8" ht="16.149999999999999" customHeight="1" x14ac:dyDescent="0.25">
      <c r="A36" s="58" t="s">
        <v>16</v>
      </c>
      <c r="B36" s="30" t="s">
        <v>47</v>
      </c>
      <c r="C36" s="61">
        <v>5.45E-2</v>
      </c>
      <c r="D36" s="62" t="s">
        <v>37</v>
      </c>
      <c r="E36" s="32">
        <v>1933.6</v>
      </c>
      <c r="F36" s="32">
        <f>ROUND(E36*C36,2)</f>
        <v>105.38</v>
      </c>
    </row>
    <row r="37" spans="1:8" ht="78.75" customHeight="1" x14ac:dyDescent="0.25">
      <c r="A37" s="59"/>
      <c r="B37" s="60"/>
      <c r="C37" s="61"/>
      <c r="D37" s="54"/>
      <c r="E37" s="63"/>
      <c r="F37" s="63"/>
    </row>
    <row r="38" spans="1:8" ht="95.25" customHeight="1" x14ac:dyDescent="0.25">
      <c r="A38" s="9" t="s">
        <v>17</v>
      </c>
      <c r="B38" s="10" t="s">
        <v>48</v>
      </c>
      <c r="C38" s="10">
        <v>5.4600000000000003E-2</v>
      </c>
      <c r="D38" s="10" t="s">
        <v>37</v>
      </c>
      <c r="E38" s="12">
        <f>E36</f>
        <v>1933.6</v>
      </c>
      <c r="F38" s="12">
        <f>ROUND(E38*C38,2)</f>
        <v>105.57</v>
      </c>
    </row>
    <row r="39" spans="1:8" ht="93" customHeight="1" x14ac:dyDescent="0.25">
      <c r="A39" s="9" t="s">
        <v>18</v>
      </c>
      <c r="B39" s="10" t="s">
        <v>48</v>
      </c>
      <c r="C39" s="10">
        <v>5.4600000000000003E-2</v>
      </c>
      <c r="D39" s="10">
        <v>0.76919999999999999</v>
      </c>
      <c r="E39" s="12">
        <f>E36</f>
        <v>1933.6</v>
      </c>
      <c r="F39" s="12">
        <f>ROUND(E39*D39*C39,2)</f>
        <v>81.209999999999994</v>
      </c>
    </row>
    <row r="40" spans="1:8" ht="96" customHeight="1" x14ac:dyDescent="0.25">
      <c r="A40" s="9" t="s">
        <v>19</v>
      </c>
      <c r="B40" s="10" t="s">
        <v>48</v>
      </c>
      <c r="C40" s="10">
        <v>5.2999999999999999E-2</v>
      </c>
      <c r="D40" s="10" t="s">
        <v>37</v>
      </c>
      <c r="E40" s="12">
        <f>E36</f>
        <v>1933.6</v>
      </c>
      <c r="F40" s="12">
        <f>ROUND(E40*C40,2)</f>
        <v>102.48</v>
      </c>
      <c r="G40" s="1"/>
    </row>
    <row r="41" spans="1:8" ht="12" customHeight="1" x14ac:dyDescent="0.25">
      <c r="A41" s="58" t="s">
        <v>20</v>
      </c>
      <c r="B41" s="30" t="s">
        <v>47</v>
      </c>
      <c r="C41" s="30">
        <v>5.3199999999999997E-2</v>
      </c>
      <c r="D41" s="65" t="s">
        <v>37</v>
      </c>
      <c r="E41" s="32">
        <f>E36</f>
        <v>1933.6</v>
      </c>
      <c r="F41" s="32">
        <f>ROUND(E41*C41,2)</f>
        <v>102.87</v>
      </c>
      <c r="G41" s="1"/>
    </row>
    <row r="42" spans="1:8" ht="83.45" customHeight="1" x14ac:dyDescent="0.25">
      <c r="A42" s="59"/>
      <c r="B42" s="60"/>
      <c r="C42" s="64"/>
      <c r="D42" s="54"/>
      <c r="E42" s="32"/>
      <c r="F42" s="32"/>
      <c r="G42" s="1"/>
    </row>
    <row r="43" spans="1:8" ht="96" customHeight="1" x14ac:dyDescent="0.25">
      <c r="A43" s="9" t="s">
        <v>21</v>
      </c>
      <c r="B43" s="10" t="s">
        <v>48</v>
      </c>
      <c r="C43" s="10">
        <v>5.3199999999999997E-2</v>
      </c>
      <c r="D43" s="10">
        <v>0.78949999999999998</v>
      </c>
      <c r="E43" s="12">
        <f>E36</f>
        <v>1933.6</v>
      </c>
      <c r="F43" s="12">
        <f>ROUND(E43*D43*C43,2)</f>
        <v>81.209999999999994</v>
      </c>
    </row>
    <row r="44" spans="1:8" ht="94.5" x14ac:dyDescent="0.25">
      <c r="A44" s="9" t="s">
        <v>22</v>
      </c>
      <c r="B44" s="10" t="s">
        <v>48</v>
      </c>
      <c r="C44" s="10">
        <v>3.2800000000000003E-2</v>
      </c>
      <c r="D44" s="10" t="s">
        <v>37</v>
      </c>
      <c r="E44" s="12">
        <f>E40</f>
        <v>1933.6</v>
      </c>
      <c r="F44" s="12">
        <f>ROUND(E44*C44,2)</f>
        <v>63.42</v>
      </c>
      <c r="G44" s="1"/>
    </row>
    <row r="45" spans="1:8" ht="16.899999999999999" customHeight="1" x14ac:dyDescent="0.25">
      <c r="A45" s="58" t="s">
        <v>23</v>
      </c>
      <c r="B45" s="30" t="s">
        <v>47</v>
      </c>
      <c r="C45" s="30">
        <v>3.2800000000000003E-2</v>
      </c>
      <c r="D45" s="30" t="s">
        <v>37</v>
      </c>
      <c r="E45" s="32">
        <f>E40</f>
        <v>1933.6</v>
      </c>
      <c r="F45" s="32">
        <f>ROUND(E45*C45,2)</f>
        <v>63.42</v>
      </c>
      <c r="G45" s="1"/>
    </row>
    <row r="46" spans="1:8" ht="81.599999999999994" customHeight="1" x14ac:dyDescent="0.25">
      <c r="A46" s="59"/>
      <c r="B46" s="60"/>
      <c r="C46" s="64"/>
      <c r="D46" s="66"/>
      <c r="E46" s="32"/>
      <c r="F46" s="32"/>
      <c r="G46" s="1"/>
    </row>
    <row r="47" spans="1:8" ht="94.5" x14ac:dyDescent="0.25">
      <c r="A47" s="9" t="s">
        <v>49</v>
      </c>
      <c r="B47" s="10" t="s">
        <v>48</v>
      </c>
      <c r="C47" s="10">
        <v>2.9399999999999999E-2</v>
      </c>
      <c r="D47" s="10">
        <v>0.97619999999999996</v>
      </c>
      <c r="E47" s="12">
        <f>E44</f>
        <v>1933.6</v>
      </c>
      <c r="F47" s="12">
        <f>ROUND(E47*D47*C47,2)</f>
        <v>55.49</v>
      </c>
      <c r="G47" s="1"/>
      <c r="H47" s="23"/>
    </row>
    <row r="48" spans="1:8" ht="16.899999999999999" customHeight="1" x14ac:dyDescent="0.25">
      <c r="A48" s="58" t="s">
        <v>50</v>
      </c>
      <c r="B48" s="30" t="s">
        <v>47</v>
      </c>
      <c r="C48" s="30">
        <v>2.87E-2</v>
      </c>
      <c r="D48" s="30" t="s">
        <v>37</v>
      </c>
      <c r="E48" s="32">
        <f>E44</f>
        <v>1933.6</v>
      </c>
      <c r="F48" s="32">
        <f>ROUND(E48*C48,2)</f>
        <v>55.49</v>
      </c>
      <c r="G48" s="1"/>
    </row>
    <row r="49" spans="1:9" x14ac:dyDescent="0.25">
      <c r="A49" s="59"/>
      <c r="B49" s="60"/>
      <c r="C49" s="64"/>
      <c r="D49" s="66"/>
      <c r="E49" s="32"/>
      <c r="F49" s="32"/>
      <c r="G49" s="1"/>
    </row>
    <row r="50" spans="1:9" ht="103.5" customHeight="1" x14ac:dyDescent="0.25">
      <c r="A50" s="9" t="s">
        <v>51</v>
      </c>
      <c r="B50" s="10" t="s">
        <v>48</v>
      </c>
      <c r="C50" s="10">
        <v>2.9399999999999999E-2</v>
      </c>
      <c r="D50" s="10">
        <v>0.97599999999999998</v>
      </c>
      <c r="E50" s="12">
        <f>E47</f>
        <v>1933.6</v>
      </c>
      <c r="F50" s="12">
        <f>ROUND(E50*D50*C50,2)</f>
        <v>55.48</v>
      </c>
      <c r="G50" s="1"/>
    </row>
    <row r="51" spans="1:9" ht="16.149999999999999" customHeight="1" x14ac:dyDescent="0.25">
      <c r="A51" s="58" t="s">
        <v>24</v>
      </c>
      <c r="B51" s="30" t="s">
        <v>47</v>
      </c>
      <c r="C51" s="61">
        <v>2.5999999999999999E-2</v>
      </c>
      <c r="D51" s="61" t="s">
        <v>37</v>
      </c>
      <c r="E51" s="32">
        <f>E47</f>
        <v>1933.6</v>
      </c>
      <c r="F51" s="32">
        <f>ROUND(E51*C51,2)</f>
        <v>50.27</v>
      </c>
    </row>
    <row r="52" spans="1:9" ht="84" customHeight="1" x14ac:dyDescent="0.25">
      <c r="A52" s="59"/>
      <c r="B52" s="60"/>
      <c r="C52" s="61"/>
      <c r="D52" s="67"/>
      <c r="E52" s="63"/>
      <c r="F52" s="63"/>
    </row>
    <row r="53" spans="1:9" ht="102" customHeight="1" x14ac:dyDescent="0.25">
      <c r="A53" s="9" t="s">
        <v>25</v>
      </c>
      <c r="B53" s="10" t="s">
        <v>48</v>
      </c>
      <c r="C53" s="10">
        <v>2.7300000000000001E-2</v>
      </c>
      <c r="D53" s="10" t="s">
        <v>37</v>
      </c>
      <c r="E53" s="12">
        <f>E51</f>
        <v>1933.6</v>
      </c>
      <c r="F53" s="12">
        <f>ROUND(E53*C53,2)</f>
        <v>52.79</v>
      </c>
    </row>
    <row r="54" spans="1:9" ht="103.5" customHeight="1" x14ac:dyDescent="0.25">
      <c r="A54" s="9" t="s">
        <v>26</v>
      </c>
      <c r="B54" s="10" t="s">
        <v>48</v>
      </c>
      <c r="C54" s="10">
        <v>2.86E-2</v>
      </c>
      <c r="D54" s="10">
        <v>0.87060000000000004</v>
      </c>
      <c r="E54" s="12">
        <f>E51</f>
        <v>1933.6</v>
      </c>
      <c r="F54" s="12">
        <f>ROUND(E54*D54*C54,2)</f>
        <v>48.15</v>
      </c>
    </row>
    <row r="55" spans="1:9" ht="94.5" x14ac:dyDescent="0.25">
      <c r="A55" s="9" t="s">
        <v>27</v>
      </c>
      <c r="B55" s="10" t="s">
        <v>48</v>
      </c>
      <c r="C55" s="10">
        <v>2.5899999999999999E-2</v>
      </c>
      <c r="D55" s="10" t="s">
        <v>37</v>
      </c>
      <c r="E55" s="12">
        <f>E51</f>
        <v>1933.6</v>
      </c>
      <c r="F55" s="12">
        <f>ROUND(E55*C55,2)</f>
        <v>50.08</v>
      </c>
      <c r="G55" s="1"/>
    </row>
    <row r="56" spans="1:9" ht="16.899999999999999" customHeight="1" x14ac:dyDescent="0.25">
      <c r="A56" s="58" t="s">
        <v>28</v>
      </c>
      <c r="B56" s="30" t="s">
        <v>47</v>
      </c>
      <c r="C56" s="30">
        <v>2.7199999999999998E-2</v>
      </c>
      <c r="D56" s="30">
        <v>0.77939999999999998</v>
      </c>
      <c r="E56" s="32">
        <f>E51</f>
        <v>1933.6</v>
      </c>
      <c r="F56" s="32">
        <f>ROUND(E56*D56*C56,2)</f>
        <v>40.99</v>
      </c>
      <c r="G56" s="1"/>
    </row>
    <row r="57" spans="1:9" ht="89.25" customHeight="1" x14ac:dyDescent="0.25">
      <c r="A57" s="59"/>
      <c r="B57" s="60"/>
      <c r="C57" s="64"/>
      <c r="D57" s="68"/>
      <c r="E57" s="32"/>
      <c r="F57" s="32"/>
      <c r="G57" s="1"/>
    </row>
    <row r="58" spans="1:9" ht="94.5" x14ac:dyDescent="0.25">
      <c r="A58" s="9" t="s">
        <v>29</v>
      </c>
      <c r="B58" s="10" t="s">
        <v>48</v>
      </c>
      <c r="C58" s="10">
        <v>2.86E-2</v>
      </c>
      <c r="D58" s="10">
        <v>0.74129999999999996</v>
      </c>
      <c r="E58" s="12">
        <f>E51</f>
        <v>1933.6</v>
      </c>
      <c r="F58" s="12">
        <f>ROUND(E58*D58*C58,2)</f>
        <v>40.99</v>
      </c>
    </row>
    <row r="59" spans="1:9" ht="107.25" customHeight="1" x14ac:dyDescent="0.25">
      <c r="A59" s="9" t="s">
        <v>30</v>
      </c>
      <c r="B59" s="10" t="s">
        <v>48</v>
      </c>
      <c r="C59" s="29">
        <v>2.7E-2</v>
      </c>
      <c r="D59" s="10">
        <v>0.77410000000000001</v>
      </c>
      <c r="E59" s="12">
        <f>E55</f>
        <v>1933.6</v>
      </c>
      <c r="F59" s="12">
        <f>ROUND(E59*D59*C59,2)</f>
        <v>40.409999999999997</v>
      </c>
      <c r="G59" s="1"/>
    </row>
    <row r="60" spans="1:9" ht="16.899999999999999" customHeight="1" x14ac:dyDescent="0.25">
      <c r="A60" s="58" t="s">
        <v>31</v>
      </c>
      <c r="B60" s="30" t="s">
        <v>47</v>
      </c>
      <c r="C60" s="30">
        <v>2.7400000000000001E-2</v>
      </c>
      <c r="D60" s="30">
        <v>0.76280000000000003</v>
      </c>
      <c r="E60" s="32">
        <f>E55</f>
        <v>1933.6</v>
      </c>
      <c r="F60" s="32">
        <f>ROUND(E60*D60*C60,2)</f>
        <v>40.409999999999997</v>
      </c>
      <c r="G60" s="1"/>
    </row>
    <row r="61" spans="1:9" ht="81.75" customHeight="1" x14ac:dyDescent="0.25">
      <c r="A61" s="59"/>
      <c r="B61" s="60"/>
      <c r="C61" s="64"/>
      <c r="D61" s="68"/>
      <c r="E61" s="32"/>
      <c r="F61" s="32"/>
      <c r="G61" s="1"/>
    </row>
    <row r="62" spans="1:9" ht="94.5" x14ac:dyDescent="0.25">
      <c r="A62" s="9" t="s">
        <v>52</v>
      </c>
      <c r="B62" s="10" t="s">
        <v>48</v>
      </c>
      <c r="C62" s="10">
        <v>2.2100000000000002E-2</v>
      </c>
      <c r="D62" s="10">
        <v>0.81899999999999995</v>
      </c>
      <c r="E62" s="12">
        <f>E59</f>
        <v>1933.6</v>
      </c>
      <c r="F62" s="12">
        <f>ROUND(E62*D62*C62,2)</f>
        <v>35</v>
      </c>
      <c r="G62" s="1"/>
    </row>
    <row r="63" spans="1:9" ht="16.899999999999999" customHeight="1" x14ac:dyDescent="0.25">
      <c r="A63" s="58" t="s">
        <v>53</v>
      </c>
      <c r="B63" s="30" t="s">
        <v>47</v>
      </c>
      <c r="C63" s="30">
        <v>2.29E-2</v>
      </c>
      <c r="D63" s="62">
        <v>0.79039999999999999</v>
      </c>
      <c r="E63" s="32">
        <f>E59</f>
        <v>1933.6</v>
      </c>
      <c r="F63" s="32">
        <f>ROUND(E63*D63*C63,2)</f>
        <v>35</v>
      </c>
      <c r="G63" s="1"/>
    </row>
    <row r="64" spans="1:9" ht="78.75" customHeight="1" x14ac:dyDescent="0.25">
      <c r="A64" s="59"/>
      <c r="B64" s="60"/>
      <c r="C64" s="64"/>
      <c r="D64" s="69"/>
      <c r="E64" s="32"/>
      <c r="F64" s="32"/>
      <c r="G64" s="1"/>
      <c r="I64" s="20"/>
    </row>
    <row r="65" spans="1:8" ht="38.450000000000003" customHeight="1" x14ac:dyDescent="0.25">
      <c r="A65" s="9" t="s">
        <v>54</v>
      </c>
      <c r="B65" s="10" t="s">
        <v>9</v>
      </c>
      <c r="C65" s="10" t="s">
        <v>3</v>
      </c>
      <c r="D65" s="10" t="s">
        <v>37</v>
      </c>
      <c r="E65" s="12">
        <f>E36</f>
        <v>1933.6</v>
      </c>
      <c r="F65" s="12"/>
    </row>
    <row r="66" spans="1:8" ht="22.9" customHeight="1" x14ac:dyDescent="0.25">
      <c r="A66" s="55" t="s">
        <v>10</v>
      </c>
      <c r="B66" s="56"/>
      <c r="C66" s="56"/>
      <c r="D66" s="56"/>
      <c r="E66" s="56"/>
      <c r="F66" s="56"/>
    </row>
    <row r="67" spans="1:8" ht="27" customHeight="1" x14ac:dyDescent="0.25">
      <c r="A67" s="55" t="s">
        <v>13</v>
      </c>
      <c r="B67" s="70"/>
      <c r="C67" s="70"/>
      <c r="D67" s="70"/>
      <c r="E67" s="70"/>
      <c r="F67" s="70"/>
    </row>
    <row r="68" spans="1:8" ht="94.5" x14ac:dyDescent="0.25">
      <c r="A68" s="9" t="s">
        <v>55</v>
      </c>
      <c r="B68" s="10" t="s">
        <v>36</v>
      </c>
      <c r="C68" s="11">
        <v>3.4609999999999999</v>
      </c>
      <c r="D68" s="11" t="s">
        <v>37</v>
      </c>
      <c r="E68" s="17">
        <f>E11</f>
        <v>103.28</v>
      </c>
      <c r="F68" s="17">
        <f>ROUND(E68*C68,2)</f>
        <v>357.45</v>
      </c>
    </row>
    <row r="69" spans="1:8" ht="94.5" x14ac:dyDescent="0.25">
      <c r="A69" s="13" t="s">
        <v>56</v>
      </c>
      <c r="B69" s="10" t="s">
        <v>36</v>
      </c>
      <c r="C69" s="11">
        <v>3.4609999999999999</v>
      </c>
      <c r="D69" s="11">
        <v>0.98760000000000003</v>
      </c>
      <c r="E69" s="17">
        <f>E11</f>
        <v>103.28</v>
      </c>
      <c r="F69" s="17">
        <f>ROUND(E69*D69*C69,2)</f>
        <v>353.02</v>
      </c>
    </row>
    <row r="70" spans="1:8" ht="110.25" x14ac:dyDescent="0.25">
      <c r="A70" s="9" t="s">
        <v>57</v>
      </c>
      <c r="B70" s="10" t="s">
        <v>36</v>
      </c>
      <c r="C70" s="11">
        <v>1.637</v>
      </c>
      <c r="D70" s="11" t="s">
        <v>37</v>
      </c>
      <c r="E70" s="17">
        <f>E11</f>
        <v>103.28</v>
      </c>
      <c r="F70" s="17">
        <f>ROUND(E70*C70,2)</f>
        <v>169.07</v>
      </c>
    </row>
    <row r="71" spans="1:8" ht="157.5" x14ac:dyDescent="0.25">
      <c r="A71" s="9" t="s">
        <v>58</v>
      </c>
      <c r="B71" s="10" t="s">
        <v>59</v>
      </c>
      <c r="C71" s="11">
        <v>3.2000000000000001E-2</v>
      </c>
      <c r="D71" s="11" t="s">
        <v>37</v>
      </c>
      <c r="E71" s="12">
        <f>E68</f>
        <v>103.28</v>
      </c>
      <c r="F71" s="12">
        <f>ROUND(C71*E71,2)</f>
        <v>3.3</v>
      </c>
      <c r="G71" s="1"/>
    </row>
    <row r="72" spans="1:8" ht="157.5" x14ac:dyDescent="0.25">
      <c r="A72" s="9" t="s">
        <v>60</v>
      </c>
      <c r="B72" s="10" t="s">
        <v>59</v>
      </c>
      <c r="C72" s="11">
        <v>3.5999999999999997E-2</v>
      </c>
      <c r="D72" s="11" t="s">
        <v>37</v>
      </c>
      <c r="E72" s="12">
        <f>E68</f>
        <v>103.28</v>
      </c>
      <c r="F72" s="12">
        <f>ROUND(C72*E72,2)</f>
        <v>3.72</v>
      </c>
      <c r="G72" s="1"/>
    </row>
    <row r="73" spans="1:8" ht="157.5" x14ac:dyDescent="0.25">
      <c r="A73" s="9" t="s">
        <v>61</v>
      </c>
      <c r="B73" s="10" t="s">
        <v>59</v>
      </c>
      <c r="C73" s="11">
        <v>3.1E-2</v>
      </c>
      <c r="D73" s="11" t="s">
        <v>37</v>
      </c>
      <c r="E73" s="12">
        <f>E74</f>
        <v>103.28</v>
      </c>
      <c r="F73" s="12">
        <f>ROUND(C73*E73,2)</f>
        <v>3.2</v>
      </c>
      <c r="G73" s="1"/>
      <c r="H73" s="20"/>
    </row>
    <row r="74" spans="1:8" ht="31.5" x14ac:dyDescent="0.25">
      <c r="A74" s="13" t="s">
        <v>62</v>
      </c>
      <c r="B74" s="11" t="s">
        <v>41</v>
      </c>
      <c r="C74" s="14" t="s">
        <v>3</v>
      </c>
      <c r="D74" s="14"/>
      <c r="E74" s="15">
        <f>E68</f>
        <v>103.28</v>
      </c>
      <c r="F74" s="15"/>
      <c r="G74" s="1"/>
    </row>
    <row r="75" spans="1:8" ht="27.75" customHeight="1" x14ac:dyDescent="0.25">
      <c r="A75" s="71" t="s">
        <v>14</v>
      </c>
      <c r="B75" s="72"/>
      <c r="C75" s="72"/>
      <c r="D75" s="72"/>
      <c r="E75" s="72"/>
      <c r="F75" s="72"/>
      <c r="G75" s="1"/>
    </row>
    <row r="76" spans="1:8" ht="30.75" customHeight="1" x14ac:dyDescent="0.25">
      <c r="A76" s="73" t="s">
        <v>32</v>
      </c>
      <c r="B76" s="73"/>
      <c r="C76" s="73"/>
      <c r="D76" s="73"/>
      <c r="E76" s="73"/>
      <c r="F76" s="73"/>
      <c r="G76" s="1"/>
    </row>
    <row r="77" spans="1:8" ht="19.149999999999999" customHeight="1" x14ac:dyDescent="0.25">
      <c r="A77" s="74" t="s">
        <v>33</v>
      </c>
      <c r="B77" s="74"/>
      <c r="C77" s="74"/>
      <c r="D77" s="74"/>
      <c r="E77" s="74"/>
      <c r="F77" s="74"/>
    </row>
    <row r="78" spans="1:8" ht="74.45" customHeight="1" x14ac:dyDescent="0.25">
      <c r="A78" s="21" t="s">
        <v>63</v>
      </c>
      <c r="B78" s="10" t="s">
        <v>64</v>
      </c>
      <c r="C78" s="10">
        <v>0.1002</v>
      </c>
      <c r="D78" s="10">
        <v>0.52390000000000003</v>
      </c>
      <c r="E78" s="12">
        <f>E45</f>
        <v>1933.6</v>
      </c>
      <c r="F78" s="12">
        <f>ROUND(C78*D78*E78,2)</f>
        <v>101.5</v>
      </c>
      <c r="G78" s="1"/>
    </row>
    <row r="79" spans="1:8" ht="64.900000000000006" customHeight="1" x14ac:dyDescent="0.25">
      <c r="A79" s="21" t="s">
        <v>65</v>
      </c>
      <c r="B79" s="10" t="s">
        <v>64</v>
      </c>
      <c r="C79" s="10">
        <v>7.4099999999999999E-2</v>
      </c>
      <c r="D79" s="10">
        <v>0.70850000000000002</v>
      </c>
      <c r="E79" s="12">
        <f>E78</f>
        <v>1933.6</v>
      </c>
      <c r="F79" s="12">
        <f>ROUND(C79*D79*E79,2)</f>
        <v>101.51</v>
      </c>
      <c r="G79" s="1"/>
    </row>
    <row r="80" spans="1:8" ht="126" x14ac:dyDescent="0.25">
      <c r="A80" s="9" t="s">
        <v>66</v>
      </c>
      <c r="B80" s="10" t="s">
        <v>67</v>
      </c>
      <c r="C80" s="11">
        <f>3.461*C78</f>
        <v>0.34679219999999999</v>
      </c>
      <c r="D80" s="11">
        <f>D78</f>
        <v>0.52390000000000003</v>
      </c>
      <c r="E80" s="17">
        <f>E78</f>
        <v>1933.6</v>
      </c>
      <c r="F80" s="17">
        <f t="shared" ref="F80:F85" si="1">ROUND(E80*D80*C80,2)</f>
        <v>351.31</v>
      </c>
      <c r="G80" s="1"/>
    </row>
    <row r="81" spans="1:7" ht="126" x14ac:dyDescent="0.25">
      <c r="A81" s="9" t="s">
        <v>68</v>
      </c>
      <c r="B81" s="10" t="s">
        <v>67</v>
      </c>
      <c r="C81" s="11">
        <f>3.461*C79</f>
        <v>0.25646009999999997</v>
      </c>
      <c r="D81" s="11">
        <v>0.70850000000000002</v>
      </c>
      <c r="E81" s="17">
        <f>E80</f>
        <v>1933.6</v>
      </c>
      <c r="F81" s="17">
        <f t="shared" si="1"/>
        <v>351.34</v>
      </c>
      <c r="G81" s="1"/>
    </row>
    <row r="82" spans="1:7" ht="126" x14ac:dyDescent="0.25">
      <c r="A82" s="13" t="s">
        <v>69</v>
      </c>
      <c r="B82" s="10" t="s">
        <v>89</v>
      </c>
      <c r="C82" s="11">
        <f>3.461*C78*D69</f>
        <v>0.34249197671999998</v>
      </c>
      <c r="D82" s="11">
        <f>D78</f>
        <v>0.52390000000000003</v>
      </c>
      <c r="E82" s="17">
        <f>E81</f>
        <v>1933.6</v>
      </c>
      <c r="F82" s="17">
        <f t="shared" si="1"/>
        <v>346.95</v>
      </c>
      <c r="G82" s="1"/>
    </row>
    <row r="83" spans="1:7" ht="129.6" customHeight="1" x14ac:dyDescent="0.25">
      <c r="A83" s="13" t="s">
        <v>70</v>
      </c>
      <c r="B83" s="10" t="s">
        <v>90</v>
      </c>
      <c r="C83" s="11">
        <f>3.461*C79*D69</f>
        <v>0.25327999475999996</v>
      </c>
      <c r="D83" s="11">
        <v>0.70850000000000002</v>
      </c>
      <c r="E83" s="17">
        <f>E82</f>
        <v>1933.6</v>
      </c>
      <c r="F83" s="17">
        <f t="shared" si="1"/>
        <v>346.98</v>
      </c>
      <c r="G83" s="1"/>
    </row>
    <row r="84" spans="1:7" ht="141.75" x14ac:dyDescent="0.25">
      <c r="A84" s="9" t="s">
        <v>71</v>
      </c>
      <c r="B84" s="10" t="s">
        <v>72</v>
      </c>
      <c r="C84" s="11">
        <f>1.637*C78</f>
        <v>0.16402739999999999</v>
      </c>
      <c r="D84" s="11">
        <f>D78</f>
        <v>0.52390000000000003</v>
      </c>
      <c r="E84" s="17">
        <f>E83</f>
        <v>1933.6</v>
      </c>
      <c r="F84" s="17">
        <f t="shared" si="1"/>
        <v>166.16</v>
      </c>
      <c r="G84" s="1"/>
    </row>
    <row r="85" spans="1:7" ht="141.75" x14ac:dyDescent="0.25">
      <c r="A85" s="9" t="s">
        <v>73</v>
      </c>
      <c r="B85" s="10" t="s">
        <v>72</v>
      </c>
      <c r="C85" s="11">
        <f>1.637*C79</f>
        <v>0.1213017</v>
      </c>
      <c r="D85" s="11">
        <v>0.70850000000000002</v>
      </c>
      <c r="E85" s="17">
        <f>E84</f>
        <v>1933.6</v>
      </c>
      <c r="F85" s="17">
        <f t="shared" si="1"/>
        <v>166.18</v>
      </c>
      <c r="G85" s="1"/>
    </row>
    <row r="86" spans="1:7" ht="179.45" customHeight="1" x14ac:dyDescent="0.25">
      <c r="A86" s="9" t="s">
        <v>74</v>
      </c>
      <c r="B86" s="10" t="s">
        <v>75</v>
      </c>
      <c r="C86" s="11">
        <f>0.032*C78</f>
        <v>3.2063999999999999E-3</v>
      </c>
      <c r="D86" s="11">
        <f>D78</f>
        <v>0.52390000000000003</v>
      </c>
      <c r="E86" s="12">
        <f>E80</f>
        <v>1933.6</v>
      </c>
      <c r="F86" s="12">
        <f t="shared" ref="F86:F91" si="2">ROUND(C86*D86*E86,2)</f>
        <v>3.25</v>
      </c>
      <c r="G86" s="1"/>
    </row>
    <row r="87" spans="1:7" ht="173.25" x14ac:dyDescent="0.25">
      <c r="A87" s="9" t="s">
        <v>76</v>
      </c>
      <c r="B87" s="10" t="s">
        <v>75</v>
      </c>
      <c r="C87" s="11">
        <f>0.032*C79</f>
        <v>2.3712E-3</v>
      </c>
      <c r="D87" s="11">
        <v>0.70850000000000002</v>
      </c>
      <c r="E87" s="12">
        <f>E86</f>
        <v>1933.6</v>
      </c>
      <c r="F87" s="12">
        <f t="shared" si="2"/>
        <v>3.25</v>
      </c>
      <c r="G87" s="1"/>
    </row>
    <row r="88" spans="1:7" ht="157.5" x14ac:dyDescent="0.25">
      <c r="A88" s="9" t="s">
        <v>77</v>
      </c>
      <c r="B88" s="10" t="s">
        <v>15</v>
      </c>
      <c r="C88" s="11">
        <f>0.036*C78</f>
        <v>3.6071999999999996E-3</v>
      </c>
      <c r="D88" s="11">
        <f>D78</f>
        <v>0.52390000000000003</v>
      </c>
      <c r="E88" s="12">
        <f>E80</f>
        <v>1933.6</v>
      </c>
      <c r="F88" s="12">
        <f t="shared" si="2"/>
        <v>3.65</v>
      </c>
      <c r="G88" s="1"/>
    </row>
    <row r="89" spans="1:7" ht="173.25" x14ac:dyDescent="0.25">
      <c r="A89" s="9" t="s">
        <v>78</v>
      </c>
      <c r="B89" s="10" t="s">
        <v>79</v>
      </c>
      <c r="C89" s="11">
        <f>0.036*C79</f>
        <v>2.6675999999999996E-3</v>
      </c>
      <c r="D89" s="11">
        <v>0.70850000000000002</v>
      </c>
      <c r="E89" s="12">
        <f>E86</f>
        <v>1933.6</v>
      </c>
      <c r="F89" s="12">
        <f t="shared" si="2"/>
        <v>3.65</v>
      </c>
      <c r="G89" s="1"/>
    </row>
    <row r="90" spans="1:7" ht="173.25" x14ac:dyDescent="0.25">
      <c r="A90" s="9" t="s">
        <v>80</v>
      </c>
      <c r="B90" s="10" t="s">
        <v>81</v>
      </c>
      <c r="C90" s="11">
        <f>0.031*C78</f>
        <v>3.1061999999999999E-3</v>
      </c>
      <c r="D90" s="11">
        <f>D78</f>
        <v>0.52390000000000003</v>
      </c>
      <c r="E90" s="12">
        <f>E86</f>
        <v>1933.6</v>
      </c>
      <c r="F90" s="12">
        <f t="shared" si="2"/>
        <v>3.15</v>
      </c>
      <c r="G90" s="1"/>
    </row>
    <row r="91" spans="1:7" ht="173.25" x14ac:dyDescent="0.25">
      <c r="A91" s="9" t="s">
        <v>82</v>
      </c>
      <c r="B91" s="10" t="s">
        <v>83</v>
      </c>
      <c r="C91" s="11">
        <f>0.031*C79</f>
        <v>2.2970999999999998E-3</v>
      </c>
      <c r="D91" s="11">
        <v>0.70850000000000002</v>
      </c>
      <c r="E91" s="12">
        <f>E90</f>
        <v>1933.6</v>
      </c>
      <c r="F91" s="12">
        <f t="shared" si="2"/>
        <v>3.15</v>
      </c>
      <c r="G91" s="1"/>
    </row>
    <row r="92" spans="1:7" x14ac:dyDescent="0.25">
      <c r="A92" s="124"/>
      <c r="B92" s="125"/>
      <c r="C92" s="20"/>
      <c r="D92" s="20"/>
      <c r="E92" s="126"/>
      <c r="F92" s="126"/>
      <c r="G92" s="1"/>
    </row>
    <row r="94" spans="1:7" ht="18.75" customHeight="1" x14ac:dyDescent="0.25">
      <c r="A94" s="122" t="s">
        <v>103</v>
      </c>
      <c r="B94" s="122"/>
      <c r="C94" s="122"/>
      <c r="D94" s="122"/>
      <c r="E94" s="122"/>
      <c r="F94" s="122"/>
    </row>
    <row r="95" spans="1:7" ht="18.75" customHeight="1" x14ac:dyDescent="0.25">
      <c r="A95" s="122"/>
      <c r="B95" s="122"/>
      <c r="C95" s="122"/>
      <c r="D95" s="122"/>
      <c r="E95" s="122"/>
      <c r="F95" s="122"/>
      <c r="G95" s="1"/>
    </row>
    <row r="96" spans="1:7" ht="18.75" customHeight="1" x14ac:dyDescent="0.25">
      <c r="A96" s="123"/>
      <c r="B96" s="123"/>
      <c r="C96" s="123"/>
      <c r="D96" s="123"/>
      <c r="E96" s="123"/>
      <c r="F96" s="123"/>
      <c r="G96" s="1"/>
    </row>
    <row r="97" spans="1:7" x14ac:dyDescent="0.25">
      <c r="A97" s="36" t="s">
        <v>4</v>
      </c>
      <c r="B97" s="39" t="s">
        <v>0</v>
      </c>
      <c r="C97" s="40"/>
      <c r="D97" s="43" t="s">
        <v>34</v>
      </c>
      <c r="E97" s="36" t="s">
        <v>11</v>
      </c>
      <c r="F97" s="36" t="s">
        <v>1</v>
      </c>
    </row>
    <row r="98" spans="1:7" x14ac:dyDescent="0.25">
      <c r="A98" s="37"/>
      <c r="B98" s="41"/>
      <c r="C98" s="42"/>
      <c r="D98" s="44"/>
      <c r="E98" s="37"/>
      <c r="F98" s="37"/>
    </row>
    <row r="99" spans="1:7" x14ac:dyDescent="0.25">
      <c r="A99" s="37"/>
      <c r="B99" s="46" t="s">
        <v>12</v>
      </c>
      <c r="C99" s="36" t="s">
        <v>2</v>
      </c>
      <c r="D99" s="44"/>
      <c r="E99" s="37"/>
      <c r="F99" s="37"/>
    </row>
    <row r="100" spans="1:7" x14ac:dyDescent="0.25">
      <c r="A100" s="38"/>
      <c r="B100" s="47"/>
      <c r="C100" s="38"/>
      <c r="D100" s="45"/>
      <c r="E100" s="38"/>
      <c r="F100" s="38"/>
    </row>
    <row r="101" spans="1:7" ht="31.5" x14ac:dyDescent="0.25">
      <c r="A101" s="16">
        <v>1</v>
      </c>
      <c r="B101" s="16">
        <v>2</v>
      </c>
      <c r="C101" s="16">
        <v>3</v>
      </c>
      <c r="D101" s="16">
        <v>4</v>
      </c>
      <c r="E101" s="16">
        <v>5</v>
      </c>
      <c r="F101" s="14" t="s">
        <v>35</v>
      </c>
      <c r="G101" s="1"/>
    </row>
    <row r="102" spans="1:7" x14ac:dyDescent="0.25">
      <c r="A102" s="48" t="s">
        <v>5</v>
      </c>
      <c r="B102" s="49"/>
      <c r="C102" s="49"/>
      <c r="D102" s="49"/>
      <c r="E102" s="49"/>
      <c r="F102" s="50"/>
    </row>
    <row r="103" spans="1:7" x14ac:dyDescent="0.25">
      <c r="A103" s="55" t="s">
        <v>6</v>
      </c>
      <c r="B103" s="56"/>
      <c r="C103" s="56"/>
      <c r="D103" s="56"/>
      <c r="E103" s="56"/>
      <c r="F103" s="56"/>
    </row>
    <row r="104" spans="1:7" ht="94.5" x14ac:dyDescent="0.25">
      <c r="A104" s="25" t="s">
        <v>101</v>
      </c>
      <c r="B104" s="30" t="s">
        <v>36</v>
      </c>
      <c r="C104" s="26">
        <v>3.843</v>
      </c>
      <c r="D104" s="11" t="s">
        <v>37</v>
      </c>
      <c r="E104" s="32">
        <v>113.2</v>
      </c>
      <c r="F104" s="12">
        <f>ROUND(C104*E104,2)</f>
        <v>435.03</v>
      </c>
    </row>
    <row r="105" spans="1:7" ht="94.5" x14ac:dyDescent="0.25">
      <c r="A105" s="13" t="s">
        <v>38</v>
      </c>
      <c r="B105" s="54"/>
      <c r="C105" s="18">
        <v>3.93</v>
      </c>
      <c r="D105" s="11">
        <v>0.99260000000000004</v>
      </c>
      <c r="E105" s="32"/>
      <c r="F105" s="12">
        <f>ROUND(C105*D105*E104,2)</f>
        <v>441.58</v>
      </c>
    </row>
    <row r="106" spans="1:7" ht="110.25" x14ac:dyDescent="0.25">
      <c r="A106" s="13" t="s">
        <v>39</v>
      </c>
      <c r="B106" s="54"/>
      <c r="C106" s="18">
        <v>2.29</v>
      </c>
      <c r="D106" s="18" t="s">
        <v>37</v>
      </c>
      <c r="E106" s="32"/>
      <c r="F106" s="12">
        <f>ROUND(C106*E104,2)</f>
        <v>259.23</v>
      </c>
    </row>
    <row r="107" spans="1:7" ht="94.5" x14ac:dyDescent="0.25">
      <c r="A107" s="13" t="s">
        <v>91</v>
      </c>
      <c r="B107" s="54"/>
      <c r="C107" s="18">
        <v>6.7889999999999997</v>
      </c>
      <c r="D107" s="19" t="s">
        <v>37</v>
      </c>
      <c r="E107" s="32"/>
      <c r="F107" s="15">
        <f>ROUND(C107*E104,2)</f>
        <v>768.51</v>
      </c>
    </row>
    <row r="108" spans="1:7" ht="96.75" customHeight="1" x14ac:dyDescent="0.25">
      <c r="A108" s="13" t="s">
        <v>92</v>
      </c>
      <c r="B108" s="54"/>
      <c r="C108" s="11">
        <v>4.3849999999999998</v>
      </c>
      <c r="D108" s="16" t="s">
        <v>37</v>
      </c>
      <c r="E108" s="32"/>
      <c r="F108" s="15">
        <f>ROUND(C108*E104,2)</f>
        <v>496.38</v>
      </c>
    </row>
    <row r="109" spans="1:7" ht="93.75" customHeight="1" x14ac:dyDescent="0.25">
      <c r="A109" s="13" t="s">
        <v>93</v>
      </c>
      <c r="B109" s="54"/>
      <c r="C109" s="11">
        <v>5.3479999999999999</v>
      </c>
      <c r="D109" s="16" t="s">
        <v>37</v>
      </c>
      <c r="E109" s="32"/>
      <c r="F109" s="15">
        <f>ROUND(C109*E104,2)</f>
        <v>605.39</v>
      </c>
    </row>
    <row r="110" spans="1:7" ht="157.5" x14ac:dyDescent="0.25">
      <c r="A110" s="9" t="s">
        <v>94</v>
      </c>
      <c r="B110" s="10" t="s">
        <v>40</v>
      </c>
      <c r="C110" s="11">
        <v>3.2000000000000001E-2</v>
      </c>
      <c r="D110" s="11" t="s">
        <v>37</v>
      </c>
      <c r="E110" s="12">
        <f>E104</f>
        <v>113.2</v>
      </c>
      <c r="F110" s="12">
        <f>ROUND(C110*E110,2)</f>
        <v>3.62</v>
      </c>
    </row>
    <row r="111" spans="1:7" ht="157.5" x14ac:dyDescent="0.25">
      <c r="A111" s="9" t="s">
        <v>95</v>
      </c>
      <c r="B111" s="10" t="s">
        <v>40</v>
      </c>
      <c r="C111" s="11">
        <v>3.5999999999999997E-2</v>
      </c>
      <c r="D111" s="11" t="s">
        <v>37</v>
      </c>
      <c r="E111" s="12">
        <f>E104</f>
        <v>113.2</v>
      </c>
      <c r="F111" s="12">
        <f>ROUND(C111*E111,2)</f>
        <v>4.08</v>
      </c>
    </row>
    <row r="112" spans="1:7" ht="163.5" customHeight="1" x14ac:dyDescent="0.25">
      <c r="A112" s="9" t="s">
        <v>96</v>
      </c>
      <c r="B112" s="10" t="s">
        <v>40</v>
      </c>
      <c r="C112" s="11">
        <v>4.4999999999999998E-2</v>
      </c>
      <c r="D112" s="11" t="s">
        <v>37</v>
      </c>
      <c r="E112" s="12">
        <f>E111</f>
        <v>113.2</v>
      </c>
      <c r="F112" s="12">
        <f>ROUND(C112*E112,2)</f>
        <v>5.09</v>
      </c>
    </row>
    <row r="113" spans="1:6" ht="159" customHeight="1" x14ac:dyDescent="0.25">
      <c r="A113" s="9" t="s">
        <v>97</v>
      </c>
      <c r="B113" s="10" t="s">
        <v>40</v>
      </c>
      <c r="C113" s="11">
        <v>3.4000000000000002E-2</v>
      </c>
      <c r="D113" s="11" t="s">
        <v>37</v>
      </c>
      <c r="E113" s="12">
        <f>E112</f>
        <v>113.2</v>
      </c>
      <c r="F113" s="12">
        <f>ROUND(C113*E113,2)</f>
        <v>3.85</v>
      </c>
    </row>
    <row r="114" spans="1:6" ht="157.5" customHeight="1" x14ac:dyDescent="0.25">
      <c r="A114" s="9" t="s">
        <v>98</v>
      </c>
      <c r="B114" s="10" t="s">
        <v>40</v>
      </c>
      <c r="C114" s="11">
        <v>1.9E-2</v>
      </c>
      <c r="D114" s="11" t="s">
        <v>37</v>
      </c>
      <c r="E114" s="12">
        <f>E113</f>
        <v>113.2</v>
      </c>
      <c r="F114" s="12">
        <f>ROUND(C114*E114,2)</f>
        <v>2.15</v>
      </c>
    </row>
    <row r="115" spans="1:6" ht="159.75" customHeight="1" x14ac:dyDescent="0.25">
      <c r="A115" s="9" t="s">
        <v>99</v>
      </c>
      <c r="B115" s="10" t="s">
        <v>40</v>
      </c>
      <c r="C115" s="11">
        <v>3.1E-2</v>
      </c>
      <c r="D115" s="11" t="s">
        <v>37</v>
      </c>
      <c r="E115" s="12">
        <f>E114</f>
        <v>113.2</v>
      </c>
      <c r="F115" s="12">
        <f>ROUND(C115*E115,2)</f>
        <v>3.51</v>
      </c>
    </row>
    <row r="116" spans="1:6" ht="31.5" x14ac:dyDescent="0.25">
      <c r="A116" s="13" t="s">
        <v>100</v>
      </c>
      <c r="B116" s="11" t="s">
        <v>41</v>
      </c>
      <c r="C116" s="10" t="s">
        <v>3</v>
      </c>
      <c r="D116" s="10" t="s">
        <v>37</v>
      </c>
      <c r="E116" s="12">
        <f>E104</f>
        <v>113.2</v>
      </c>
      <c r="F116" s="12"/>
    </row>
    <row r="117" spans="1:6" x14ac:dyDescent="0.25">
      <c r="A117" s="55" t="s">
        <v>7</v>
      </c>
      <c r="B117" s="56"/>
      <c r="C117" s="56"/>
      <c r="D117" s="56"/>
      <c r="E117" s="56"/>
      <c r="F117" s="56"/>
    </row>
    <row r="118" spans="1:6" ht="94.5" x14ac:dyDescent="0.25">
      <c r="A118" s="13" t="s">
        <v>42</v>
      </c>
      <c r="B118" s="30" t="s">
        <v>36</v>
      </c>
      <c r="C118" s="11">
        <v>7.391</v>
      </c>
      <c r="D118" s="18" t="s">
        <v>37</v>
      </c>
      <c r="E118" s="32">
        <v>82.93</v>
      </c>
      <c r="F118" s="12">
        <f>ROUND(C118*E118,2)</f>
        <v>612.94000000000005</v>
      </c>
    </row>
    <row r="119" spans="1:6" ht="94.5" x14ac:dyDescent="0.25">
      <c r="A119" s="13" t="s">
        <v>43</v>
      </c>
      <c r="B119" s="31"/>
      <c r="C119" s="11">
        <v>7.391</v>
      </c>
      <c r="D119" s="22">
        <v>0.99029999999999996</v>
      </c>
      <c r="E119" s="33"/>
      <c r="F119" s="12">
        <f>ROUND(C119*D119*E118,2)</f>
        <v>606.99</v>
      </c>
    </row>
    <row r="120" spans="1:6" ht="110.25" x14ac:dyDescent="0.25">
      <c r="A120" s="13" t="s">
        <v>44</v>
      </c>
      <c r="B120" s="31"/>
      <c r="C120" s="11">
        <v>3.927</v>
      </c>
      <c r="D120" s="11" t="s">
        <v>37</v>
      </c>
      <c r="E120" s="33"/>
      <c r="F120" s="12">
        <f>ROUND(C120*E118,2)</f>
        <v>325.67</v>
      </c>
    </row>
    <row r="121" spans="1:6" ht="94.5" x14ac:dyDescent="0.25">
      <c r="A121" s="13" t="s">
        <v>45</v>
      </c>
      <c r="B121" s="31"/>
      <c r="C121" s="11">
        <v>7.391</v>
      </c>
      <c r="D121" s="11" t="s">
        <v>37</v>
      </c>
      <c r="E121" s="33"/>
      <c r="F121" s="12">
        <f>ROUND(C121*E118,2)</f>
        <v>612.94000000000005</v>
      </c>
    </row>
    <row r="122" spans="1:6" ht="94.5" x14ac:dyDescent="0.25">
      <c r="A122" s="9" t="s">
        <v>46</v>
      </c>
      <c r="B122" s="31"/>
      <c r="C122" s="11">
        <v>6.7889999999999997</v>
      </c>
      <c r="D122" s="11" t="s">
        <v>37</v>
      </c>
      <c r="E122" s="33"/>
      <c r="F122" s="12">
        <f>ROUND(C122*E118,2)</f>
        <v>563.01</v>
      </c>
    </row>
    <row r="123" spans="1:6" ht="157.5" x14ac:dyDescent="0.25">
      <c r="A123" s="9" t="s">
        <v>84</v>
      </c>
      <c r="B123" s="10" t="s">
        <v>40</v>
      </c>
      <c r="C123" s="11">
        <v>6.4000000000000001E-2</v>
      </c>
      <c r="D123" s="11" t="s">
        <v>37</v>
      </c>
      <c r="E123" s="28">
        <f>E118</f>
        <v>82.93</v>
      </c>
      <c r="F123" s="12">
        <f>ROUND(C123*E123,2)</f>
        <v>5.31</v>
      </c>
    </row>
    <row r="124" spans="1:6" ht="157.5" x14ac:dyDescent="0.25">
      <c r="A124" s="9" t="s">
        <v>85</v>
      </c>
      <c r="B124" s="10" t="s">
        <v>40</v>
      </c>
      <c r="C124" s="11">
        <v>7.1999999999999995E-2</v>
      </c>
      <c r="D124" s="11" t="s">
        <v>37</v>
      </c>
      <c r="E124" s="12">
        <f>E123</f>
        <v>82.93</v>
      </c>
      <c r="F124" s="12">
        <f>ROUND(C124*E124,2)</f>
        <v>5.97</v>
      </c>
    </row>
    <row r="125" spans="1:6" ht="157.5" x14ac:dyDescent="0.25">
      <c r="A125" s="9" t="s">
        <v>86</v>
      </c>
      <c r="B125" s="10" t="s">
        <v>40</v>
      </c>
      <c r="C125" s="11">
        <v>4.4999999999999998E-2</v>
      </c>
      <c r="D125" s="11" t="s">
        <v>37</v>
      </c>
      <c r="E125" s="12">
        <f>E124</f>
        <v>82.93</v>
      </c>
      <c r="F125" s="12">
        <f>ROUND(C125*E125,2)</f>
        <v>3.73</v>
      </c>
    </row>
    <row r="126" spans="1:6" ht="157.5" x14ac:dyDescent="0.25">
      <c r="A126" s="9" t="s">
        <v>87</v>
      </c>
      <c r="B126" s="10" t="s">
        <v>40</v>
      </c>
      <c r="C126" s="11">
        <v>3.4000000000000002E-2</v>
      </c>
      <c r="D126" s="11" t="s">
        <v>37</v>
      </c>
      <c r="E126" s="12">
        <f>E125</f>
        <v>82.93</v>
      </c>
      <c r="F126" s="12">
        <f>ROUND(C126*E126,2)</f>
        <v>2.82</v>
      </c>
    </row>
    <row r="127" spans="1:6" ht="31.5" x14ac:dyDescent="0.25">
      <c r="A127" s="9" t="s">
        <v>88</v>
      </c>
      <c r="B127" s="11" t="s">
        <v>41</v>
      </c>
      <c r="C127" s="10" t="s">
        <v>3</v>
      </c>
      <c r="D127" s="10" t="s">
        <v>37</v>
      </c>
      <c r="E127" s="12">
        <f>E118</f>
        <v>82.93</v>
      </c>
      <c r="F127" s="12"/>
    </row>
    <row r="128" spans="1:6" x14ac:dyDescent="0.25">
      <c r="A128" s="55" t="s">
        <v>8</v>
      </c>
      <c r="B128" s="56"/>
      <c r="C128" s="56"/>
      <c r="D128" s="56"/>
      <c r="E128" s="56"/>
      <c r="F128" s="56"/>
    </row>
    <row r="129" spans="1:6" x14ac:dyDescent="0.25">
      <c r="A129" s="58" t="s">
        <v>16</v>
      </c>
      <c r="B129" s="30" t="s">
        <v>47</v>
      </c>
      <c r="C129" s="61">
        <v>5.45E-2</v>
      </c>
      <c r="D129" s="62" t="s">
        <v>37</v>
      </c>
      <c r="E129" s="32">
        <v>2119.21</v>
      </c>
      <c r="F129" s="32">
        <f>ROUND(E129*C129,2)</f>
        <v>115.5</v>
      </c>
    </row>
    <row r="130" spans="1:6" x14ac:dyDescent="0.25">
      <c r="A130" s="59"/>
      <c r="B130" s="60"/>
      <c r="C130" s="61"/>
      <c r="D130" s="54"/>
      <c r="E130" s="63"/>
      <c r="F130" s="63"/>
    </row>
    <row r="131" spans="1:6" ht="94.5" x14ac:dyDescent="0.25">
      <c r="A131" s="9" t="s">
        <v>17</v>
      </c>
      <c r="B131" s="10" t="s">
        <v>48</v>
      </c>
      <c r="C131" s="10">
        <v>5.4600000000000003E-2</v>
      </c>
      <c r="D131" s="10" t="s">
        <v>37</v>
      </c>
      <c r="E131" s="12">
        <f>E129</f>
        <v>2119.21</v>
      </c>
      <c r="F131" s="12">
        <f>ROUND(E131*C131,2)</f>
        <v>115.71</v>
      </c>
    </row>
    <row r="132" spans="1:6" ht="94.5" x14ac:dyDescent="0.25">
      <c r="A132" s="9" t="s">
        <v>18</v>
      </c>
      <c r="B132" s="10" t="s">
        <v>48</v>
      </c>
      <c r="C132" s="10">
        <v>5.4600000000000003E-2</v>
      </c>
      <c r="D132" s="10">
        <v>0.76919999999999999</v>
      </c>
      <c r="E132" s="12">
        <f>E129</f>
        <v>2119.21</v>
      </c>
      <c r="F132" s="12">
        <f>ROUND(E132*D132*C132,2)</f>
        <v>89</v>
      </c>
    </row>
    <row r="133" spans="1:6" ht="94.5" x14ac:dyDescent="0.25">
      <c r="A133" s="9" t="s">
        <v>19</v>
      </c>
      <c r="B133" s="10" t="s">
        <v>48</v>
      </c>
      <c r="C133" s="10">
        <v>5.2999999999999999E-2</v>
      </c>
      <c r="D133" s="10" t="s">
        <v>37</v>
      </c>
      <c r="E133" s="12">
        <f>E129</f>
        <v>2119.21</v>
      </c>
      <c r="F133" s="12">
        <f>ROUND(E133*C133,2)</f>
        <v>112.32</v>
      </c>
    </row>
    <row r="134" spans="1:6" x14ac:dyDescent="0.25">
      <c r="A134" s="58" t="s">
        <v>20</v>
      </c>
      <c r="B134" s="30" t="s">
        <v>47</v>
      </c>
      <c r="C134" s="30">
        <v>5.3199999999999997E-2</v>
      </c>
      <c r="D134" s="65" t="s">
        <v>37</v>
      </c>
      <c r="E134" s="32">
        <f>E129</f>
        <v>2119.21</v>
      </c>
      <c r="F134" s="32">
        <f>ROUND(E134*C134,2)</f>
        <v>112.74</v>
      </c>
    </row>
    <row r="135" spans="1:6" x14ac:dyDescent="0.25">
      <c r="A135" s="59"/>
      <c r="B135" s="60"/>
      <c r="C135" s="64"/>
      <c r="D135" s="54"/>
      <c r="E135" s="32"/>
      <c r="F135" s="32"/>
    </row>
    <row r="136" spans="1:6" ht="94.5" x14ac:dyDescent="0.25">
      <c r="A136" s="9" t="s">
        <v>21</v>
      </c>
      <c r="B136" s="10" t="s">
        <v>48</v>
      </c>
      <c r="C136" s="10">
        <v>5.3199999999999997E-2</v>
      </c>
      <c r="D136" s="10">
        <v>0.78949999999999998</v>
      </c>
      <c r="E136" s="12">
        <f>E129</f>
        <v>2119.21</v>
      </c>
      <c r="F136" s="12">
        <f>ROUND(E136*D136*C136,2)</f>
        <v>89.01</v>
      </c>
    </row>
    <row r="137" spans="1:6" ht="94.5" x14ac:dyDescent="0.25">
      <c r="A137" s="9" t="s">
        <v>22</v>
      </c>
      <c r="B137" s="10" t="s">
        <v>48</v>
      </c>
      <c r="C137" s="10">
        <v>3.2800000000000003E-2</v>
      </c>
      <c r="D137" s="10" t="s">
        <v>37</v>
      </c>
      <c r="E137" s="12">
        <f>E133</f>
        <v>2119.21</v>
      </c>
      <c r="F137" s="12">
        <f>ROUND(E137*C137,2)</f>
        <v>69.510000000000005</v>
      </c>
    </row>
    <row r="138" spans="1:6" x14ac:dyDescent="0.25">
      <c r="A138" s="58" t="s">
        <v>23</v>
      </c>
      <c r="B138" s="30" t="s">
        <v>47</v>
      </c>
      <c r="C138" s="30">
        <v>3.2800000000000003E-2</v>
      </c>
      <c r="D138" s="30" t="s">
        <v>37</v>
      </c>
      <c r="E138" s="32">
        <f>E133</f>
        <v>2119.21</v>
      </c>
      <c r="F138" s="32">
        <f>ROUND(E138*C138,2)</f>
        <v>69.510000000000005</v>
      </c>
    </row>
    <row r="139" spans="1:6" x14ac:dyDescent="0.25">
      <c r="A139" s="59"/>
      <c r="B139" s="60"/>
      <c r="C139" s="64"/>
      <c r="D139" s="66"/>
      <c r="E139" s="32"/>
      <c r="F139" s="32"/>
    </row>
    <row r="140" spans="1:6" ht="94.5" x14ac:dyDescent="0.25">
      <c r="A140" s="9" t="s">
        <v>49</v>
      </c>
      <c r="B140" s="10" t="s">
        <v>48</v>
      </c>
      <c r="C140" s="10">
        <v>2.9399999999999999E-2</v>
      </c>
      <c r="D140" s="10">
        <v>0.97619999999999996</v>
      </c>
      <c r="E140" s="12">
        <f>E137</f>
        <v>2119.21</v>
      </c>
      <c r="F140" s="12">
        <f>ROUND(E140*D140*C140,2)</f>
        <v>60.82</v>
      </c>
    </row>
    <row r="141" spans="1:6" x14ac:dyDescent="0.25">
      <c r="A141" s="58" t="s">
        <v>50</v>
      </c>
      <c r="B141" s="30" t="s">
        <v>47</v>
      </c>
      <c r="C141" s="30">
        <v>2.87E-2</v>
      </c>
      <c r="D141" s="30" t="s">
        <v>37</v>
      </c>
      <c r="E141" s="32">
        <f>E137</f>
        <v>2119.21</v>
      </c>
      <c r="F141" s="32">
        <f>ROUND(E141*C141,2)</f>
        <v>60.82</v>
      </c>
    </row>
    <row r="142" spans="1:6" x14ac:dyDescent="0.25">
      <c r="A142" s="59"/>
      <c r="B142" s="60"/>
      <c r="C142" s="64"/>
      <c r="D142" s="66"/>
      <c r="E142" s="32"/>
      <c r="F142" s="32"/>
    </row>
    <row r="143" spans="1:6" ht="94.5" x14ac:dyDescent="0.25">
      <c r="A143" s="9" t="s">
        <v>51</v>
      </c>
      <c r="B143" s="10" t="s">
        <v>48</v>
      </c>
      <c r="C143" s="10">
        <v>2.9399999999999999E-2</v>
      </c>
      <c r="D143" s="10">
        <v>0.97599999999999998</v>
      </c>
      <c r="E143" s="12">
        <f>E140</f>
        <v>2119.21</v>
      </c>
      <c r="F143" s="12">
        <f>ROUND(E143*D143*C143,2)</f>
        <v>60.81</v>
      </c>
    </row>
    <row r="144" spans="1:6" x14ac:dyDescent="0.25">
      <c r="A144" s="58" t="s">
        <v>24</v>
      </c>
      <c r="B144" s="30" t="s">
        <v>47</v>
      </c>
      <c r="C144" s="61">
        <v>2.5999999999999999E-2</v>
      </c>
      <c r="D144" s="61" t="s">
        <v>37</v>
      </c>
      <c r="E144" s="32">
        <f>E140</f>
        <v>2119.21</v>
      </c>
      <c r="F144" s="32">
        <f>ROUND(E144*C144,2)</f>
        <v>55.1</v>
      </c>
    </row>
    <row r="145" spans="1:6" x14ac:dyDescent="0.25">
      <c r="A145" s="59"/>
      <c r="B145" s="60"/>
      <c r="C145" s="61"/>
      <c r="D145" s="67"/>
      <c r="E145" s="63"/>
      <c r="F145" s="63"/>
    </row>
    <row r="146" spans="1:6" ht="94.5" x14ac:dyDescent="0.25">
      <c r="A146" s="9" t="s">
        <v>25</v>
      </c>
      <c r="B146" s="10" t="s">
        <v>48</v>
      </c>
      <c r="C146" s="10">
        <v>2.7300000000000001E-2</v>
      </c>
      <c r="D146" s="10" t="s">
        <v>37</v>
      </c>
      <c r="E146" s="12">
        <f>E144</f>
        <v>2119.21</v>
      </c>
      <c r="F146" s="12">
        <f>ROUND(E146*C146,2)</f>
        <v>57.85</v>
      </c>
    </row>
    <row r="147" spans="1:6" ht="94.5" x14ac:dyDescent="0.25">
      <c r="A147" s="9" t="s">
        <v>26</v>
      </c>
      <c r="B147" s="10" t="s">
        <v>48</v>
      </c>
      <c r="C147" s="10">
        <v>2.86E-2</v>
      </c>
      <c r="D147" s="10">
        <v>0.87060000000000004</v>
      </c>
      <c r="E147" s="12">
        <f>E144</f>
        <v>2119.21</v>
      </c>
      <c r="F147" s="12">
        <f>ROUND(E147*D147*C147,2)</f>
        <v>52.77</v>
      </c>
    </row>
    <row r="148" spans="1:6" ht="94.5" x14ac:dyDescent="0.25">
      <c r="A148" s="9" t="s">
        <v>27</v>
      </c>
      <c r="B148" s="10" t="s">
        <v>48</v>
      </c>
      <c r="C148" s="10">
        <v>2.5899999999999999E-2</v>
      </c>
      <c r="D148" s="10" t="s">
        <v>37</v>
      </c>
      <c r="E148" s="12">
        <f>E144</f>
        <v>2119.21</v>
      </c>
      <c r="F148" s="12">
        <f>ROUND(E148*C148,2)</f>
        <v>54.89</v>
      </c>
    </row>
    <row r="149" spans="1:6" x14ac:dyDescent="0.25">
      <c r="A149" s="58" t="s">
        <v>28</v>
      </c>
      <c r="B149" s="30" t="s">
        <v>47</v>
      </c>
      <c r="C149" s="30">
        <v>2.7199999999999998E-2</v>
      </c>
      <c r="D149" s="30">
        <v>0.77939999999999998</v>
      </c>
      <c r="E149" s="32">
        <f>E144</f>
        <v>2119.21</v>
      </c>
      <c r="F149" s="32">
        <f>ROUND(E149*D149*C149,2)</f>
        <v>44.93</v>
      </c>
    </row>
    <row r="150" spans="1:6" x14ac:dyDescent="0.25">
      <c r="A150" s="59"/>
      <c r="B150" s="60"/>
      <c r="C150" s="64"/>
      <c r="D150" s="68"/>
      <c r="E150" s="32"/>
      <c r="F150" s="32"/>
    </row>
    <row r="151" spans="1:6" ht="94.5" x14ac:dyDescent="0.25">
      <c r="A151" s="9" t="s">
        <v>29</v>
      </c>
      <c r="B151" s="10" t="s">
        <v>48</v>
      </c>
      <c r="C151" s="10">
        <v>2.86E-2</v>
      </c>
      <c r="D151" s="10">
        <v>0.74129999999999996</v>
      </c>
      <c r="E151" s="12">
        <f>E144</f>
        <v>2119.21</v>
      </c>
      <c r="F151" s="12">
        <f>ROUND(E151*D151*C151,2)</f>
        <v>44.93</v>
      </c>
    </row>
    <row r="152" spans="1:6" ht="94.5" x14ac:dyDescent="0.25">
      <c r="A152" s="9" t="s">
        <v>30</v>
      </c>
      <c r="B152" s="10" t="s">
        <v>48</v>
      </c>
      <c r="C152" s="29">
        <v>2.7E-2</v>
      </c>
      <c r="D152" s="10">
        <v>0.77410000000000001</v>
      </c>
      <c r="E152" s="12">
        <f>E148</f>
        <v>2119.21</v>
      </c>
      <c r="F152" s="12">
        <f>ROUND(E152*D152*C152,2)</f>
        <v>44.29</v>
      </c>
    </row>
    <row r="153" spans="1:6" x14ac:dyDescent="0.25">
      <c r="A153" s="58" t="s">
        <v>31</v>
      </c>
      <c r="B153" s="30" t="s">
        <v>47</v>
      </c>
      <c r="C153" s="30">
        <v>2.7400000000000001E-2</v>
      </c>
      <c r="D153" s="30">
        <v>0.76280000000000003</v>
      </c>
      <c r="E153" s="32">
        <f>E148</f>
        <v>2119.21</v>
      </c>
      <c r="F153" s="32">
        <f>ROUND(E153*D153*C153,2)</f>
        <v>44.29</v>
      </c>
    </row>
    <row r="154" spans="1:6" x14ac:dyDescent="0.25">
      <c r="A154" s="59"/>
      <c r="B154" s="60"/>
      <c r="C154" s="64"/>
      <c r="D154" s="68"/>
      <c r="E154" s="32"/>
      <c r="F154" s="32"/>
    </row>
    <row r="155" spans="1:6" ht="94.5" x14ac:dyDescent="0.25">
      <c r="A155" s="9" t="s">
        <v>52</v>
      </c>
      <c r="B155" s="10" t="s">
        <v>48</v>
      </c>
      <c r="C155" s="10">
        <v>2.2100000000000002E-2</v>
      </c>
      <c r="D155" s="10">
        <v>0.81899999999999995</v>
      </c>
      <c r="E155" s="12">
        <f>E152</f>
        <v>2119.21</v>
      </c>
      <c r="F155" s="12">
        <f>ROUND(E155*D155*C155,2)</f>
        <v>38.36</v>
      </c>
    </row>
    <row r="156" spans="1:6" x14ac:dyDescent="0.25">
      <c r="A156" s="58" t="s">
        <v>53</v>
      </c>
      <c r="B156" s="30" t="s">
        <v>47</v>
      </c>
      <c r="C156" s="30">
        <v>2.29E-2</v>
      </c>
      <c r="D156" s="62">
        <v>0.79039999999999999</v>
      </c>
      <c r="E156" s="32">
        <f>E152</f>
        <v>2119.21</v>
      </c>
      <c r="F156" s="32">
        <f>ROUND(E156*D156*C156,2)</f>
        <v>38.36</v>
      </c>
    </row>
    <row r="157" spans="1:6" x14ac:dyDescent="0.25">
      <c r="A157" s="59"/>
      <c r="B157" s="60"/>
      <c r="C157" s="64"/>
      <c r="D157" s="69"/>
      <c r="E157" s="32"/>
      <c r="F157" s="32"/>
    </row>
    <row r="158" spans="1:6" ht="31.5" x14ac:dyDescent="0.25">
      <c r="A158" s="9" t="s">
        <v>54</v>
      </c>
      <c r="B158" s="10" t="s">
        <v>9</v>
      </c>
      <c r="C158" s="10" t="s">
        <v>3</v>
      </c>
      <c r="D158" s="10" t="s">
        <v>37</v>
      </c>
      <c r="E158" s="12">
        <f>E129</f>
        <v>2119.21</v>
      </c>
      <c r="F158" s="12"/>
    </row>
    <row r="159" spans="1:6" ht="21" customHeight="1" x14ac:dyDescent="0.25">
      <c r="A159" s="55" t="s">
        <v>10</v>
      </c>
      <c r="B159" s="56"/>
      <c r="C159" s="56"/>
      <c r="D159" s="56"/>
      <c r="E159" s="56"/>
      <c r="F159" s="56"/>
    </row>
    <row r="160" spans="1:6" x14ac:dyDescent="0.25">
      <c r="A160" s="55" t="s">
        <v>13</v>
      </c>
      <c r="B160" s="70"/>
      <c r="C160" s="70"/>
      <c r="D160" s="70"/>
      <c r="E160" s="70"/>
      <c r="F160" s="70"/>
    </row>
    <row r="161" spans="1:6" ht="94.5" x14ac:dyDescent="0.25">
      <c r="A161" s="9" t="s">
        <v>55</v>
      </c>
      <c r="B161" s="10" t="s">
        <v>36</v>
      </c>
      <c r="C161" s="11">
        <v>3.4609999999999999</v>
      </c>
      <c r="D161" s="11" t="s">
        <v>37</v>
      </c>
      <c r="E161" s="17">
        <f>E104</f>
        <v>113.2</v>
      </c>
      <c r="F161" s="17">
        <f>ROUND(E161*C161,2)</f>
        <v>391.79</v>
      </c>
    </row>
    <row r="162" spans="1:6" ht="94.5" x14ac:dyDescent="0.25">
      <c r="A162" s="13" t="s">
        <v>56</v>
      </c>
      <c r="B162" s="10" t="s">
        <v>36</v>
      </c>
      <c r="C162" s="11">
        <v>3.4609999999999999</v>
      </c>
      <c r="D162" s="11">
        <v>0.98760000000000003</v>
      </c>
      <c r="E162" s="17">
        <f>E104</f>
        <v>113.2</v>
      </c>
      <c r="F162" s="17">
        <f>ROUND(E162*D162*C162,2)</f>
        <v>386.93</v>
      </c>
    </row>
    <row r="163" spans="1:6" ht="110.25" x14ac:dyDescent="0.25">
      <c r="A163" s="9" t="s">
        <v>57</v>
      </c>
      <c r="B163" s="10" t="s">
        <v>36</v>
      </c>
      <c r="C163" s="11">
        <v>1.637</v>
      </c>
      <c r="D163" s="11" t="s">
        <v>37</v>
      </c>
      <c r="E163" s="17">
        <f>E104</f>
        <v>113.2</v>
      </c>
      <c r="F163" s="17">
        <f>ROUND(E163*C163,2)</f>
        <v>185.31</v>
      </c>
    </row>
    <row r="164" spans="1:6" ht="157.5" x14ac:dyDescent="0.25">
      <c r="A164" s="9" t="s">
        <v>58</v>
      </c>
      <c r="B164" s="10" t="s">
        <v>59</v>
      </c>
      <c r="C164" s="11">
        <v>3.2000000000000001E-2</v>
      </c>
      <c r="D164" s="11" t="s">
        <v>37</v>
      </c>
      <c r="E164" s="12">
        <f>E161</f>
        <v>113.2</v>
      </c>
      <c r="F164" s="12">
        <f>ROUND(C164*E164,2)</f>
        <v>3.62</v>
      </c>
    </row>
    <row r="165" spans="1:6" ht="157.5" x14ac:dyDescent="0.25">
      <c r="A165" s="9" t="s">
        <v>60</v>
      </c>
      <c r="B165" s="10" t="s">
        <v>59</v>
      </c>
      <c r="C165" s="11">
        <v>3.5999999999999997E-2</v>
      </c>
      <c r="D165" s="11" t="s">
        <v>37</v>
      </c>
      <c r="E165" s="12">
        <f>E161</f>
        <v>113.2</v>
      </c>
      <c r="F165" s="12">
        <f>ROUND(C165*E165,2)</f>
        <v>4.08</v>
      </c>
    </row>
    <row r="166" spans="1:6" ht="157.5" x14ac:dyDescent="0.25">
      <c r="A166" s="9" t="s">
        <v>61</v>
      </c>
      <c r="B166" s="10" t="s">
        <v>59</v>
      </c>
      <c r="C166" s="11">
        <v>3.1E-2</v>
      </c>
      <c r="D166" s="11" t="s">
        <v>37</v>
      </c>
      <c r="E166" s="12">
        <f>E167</f>
        <v>113.2</v>
      </c>
      <c r="F166" s="12">
        <f>ROUND(C166*E166,2)</f>
        <v>3.51</v>
      </c>
    </row>
    <row r="167" spans="1:6" ht="31.5" x14ac:dyDescent="0.25">
      <c r="A167" s="13" t="s">
        <v>62</v>
      </c>
      <c r="B167" s="11" t="s">
        <v>41</v>
      </c>
      <c r="C167" s="14" t="s">
        <v>3</v>
      </c>
      <c r="D167" s="14"/>
      <c r="E167" s="15">
        <f>E161</f>
        <v>113.2</v>
      </c>
      <c r="F167" s="15"/>
    </row>
    <row r="168" spans="1:6" ht="20.25" customHeight="1" x14ac:dyDescent="0.25">
      <c r="A168" s="71" t="s">
        <v>14</v>
      </c>
      <c r="B168" s="72"/>
      <c r="C168" s="72"/>
      <c r="D168" s="72"/>
      <c r="E168" s="72"/>
      <c r="F168" s="72"/>
    </row>
    <row r="169" spans="1:6" x14ac:dyDescent="0.25">
      <c r="A169" s="73" t="s">
        <v>32</v>
      </c>
      <c r="B169" s="73"/>
      <c r="C169" s="73"/>
      <c r="D169" s="73"/>
      <c r="E169" s="73"/>
      <c r="F169" s="73"/>
    </row>
    <row r="170" spans="1:6" x14ac:dyDescent="0.25">
      <c r="A170" s="74" t="s">
        <v>33</v>
      </c>
      <c r="B170" s="74"/>
      <c r="C170" s="74"/>
      <c r="D170" s="74"/>
      <c r="E170" s="74"/>
      <c r="F170" s="74"/>
    </row>
    <row r="171" spans="1:6" ht="63" x14ac:dyDescent="0.25">
      <c r="A171" s="21" t="s">
        <v>63</v>
      </c>
      <c r="B171" s="10" t="s">
        <v>64</v>
      </c>
      <c r="C171" s="10">
        <v>0.1002</v>
      </c>
      <c r="D171" s="10">
        <v>0.52390000000000003</v>
      </c>
      <c r="E171" s="12">
        <f>E138</f>
        <v>2119.21</v>
      </c>
      <c r="F171" s="12">
        <f>ROUND(C171*D171*E171,2)</f>
        <v>111.25</v>
      </c>
    </row>
    <row r="172" spans="1:6" ht="63" x14ac:dyDescent="0.25">
      <c r="A172" s="21" t="s">
        <v>65</v>
      </c>
      <c r="B172" s="10" t="s">
        <v>64</v>
      </c>
      <c r="C172" s="10">
        <v>7.4099999999999999E-2</v>
      </c>
      <c r="D172" s="10">
        <v>0.70850000000000002</v>
      </c>
      <c r="E172" s="12">
        <f>E171</f>
        <v>2119.21</v>
      </c>
      <c r="F172" s="12">
        <f>ROUND(C172*D172*E172,2)</f>
        <v>111.26</v>
      </c>
    </row>
    <row r="173" spans="1:6" ht="126" x14ac:dyDescent="0.25">
      <c r="A173" s="9" t="s">
        <v>66</v>
      </c>
      <c r="B173" s="10" t="s">
        <v>67</v>
      </c>
      <c r="C173" s="11">
        <f>3.461*C171</f>
        <v>0.34679219999999999</v>
      </c>
      <c r="D173" s="11">
        <f>D171</f>
        <v>0.52390000000000003</v>
      </c>
      <c r="E173" s="17">
        <f>E171</f>
        <v>2119.21</v>
      </c>
      <c r="F173" s="17">
        <f>ROUND(E173*D173*C173,2)</f>
        <v>385.03</v>
      </c>
    </row>
    <row r="174" spans="1:6" ht="126" x14ac:dyDescent="0.25">
      <c r="A174" s="9" t="s">
        <v>68</v>
      </c>
      <c r="B174" s="10" t="s">
        <v>67</v>
      </c>
      <c r="C174" s="11">
        <f>3.461*C172</f>
        <v>0.25646009999999997</v>
      </c>
      <c r="D174" s="11">
        <v>0.70850000000000002</v>
      </c>
      <c r="E174" s="17">
        <f>E173</f>
        <v>2119.21</v>
      </c>
      <c r="F174" s="17">
        <f>ROUND(E174*D174*C174,2)</f>
        <v>385.06</v>
      </c>
    </row>
    <row r="175" spans="1:6" ht="126" x14ac:dyDescent="0.25">
      <c r="A175" s="13" t="s">
        <v>69</v>
      </c>
      <c r="B175" s="10" t="s">
        <v>89</v>
      </c>
      <c r="C175" s="11">
        <f>3.461*C171*D162</f>
        <v>0.34249197671999998</v>
      </c>
      <c r="D175" s="11">
        <f>D171</f>
        <v>0.52390000000000003</v>
      </c>
      <c r="E175" s="17">
        <f>E174</f>
        <v>2119.21</v>
      </c>
      <c r="F175" s="17">
        <f>ROUND(E175*D175*C175,2)</f>
        <v>380.25</v>
      </c>
    </row>
    <row r="176" spans="1:6" ht="126" x14ac:dyDescent="0.25">
      <c r="A176" s="13" t="s">
        <v>70</v>
      </c>
      <c r="B176" s="10" t="s">
        <v>90</v>
      </c>
      <c r="C176" s="11">
        <f>3.461*C172*D162</f>
        <v>0.25327999475999996</v>
      </c>
      <c r="D176" s="11">
        <v>0.70850000000000002</v>
      </c>
      <c r="E176" s="17">
        <f>E175</f>
        <v>2119.21</v>
      </c>
      <c r="F176" s="17">
        <f>ROUND(E176*D176*C176,2)</f>
        <v>380.29</v>
      </c>
    </row>
    <row r="177" spans="1:6" ht="141.75" x14ac:dyDescent="0.25">
      <c r="A177" s="9" t="s">
        <v>71</v>
      </c>
      <c r="B177" s="10" t="s">
        <v>72</v>
      </c>
      <c r="C177" s="11">
        <f>1.637*C171</f>
        <v>0.16402739999999999</v>
      </c>
      <c r="D177" s="11">
        <f>D171</f>
        <v>0.52390000000000003</v>
      </c>
      <c r="E177" s="17">
        <f>E176</f>
        <v>2119.21</v>
      </c>
      <c r="F177" s="17">
        <f>ROUND(E177*D177*C177,2)</f>
        <v>182.11</v>
      </c>
    </row>
    <row r="178" spans="1:6" ht="141.75" x14ac:dyDescent="0.25">
      <c r="A178" s="9" t="s">
        <v>73</v>
      </c>
      <c r="B178" s="10" t="s">
        <v>72</v>
      </c>
      <c r="C178" s="11">
        <f>1.637*C172</f>
        <v>0.1213017</v>
      </c>
      <c r="D178" s="11">
        <v>0.70850000000000002</v>
      </c>
      <c r="E178" s="17">
        <f>E177</f>
        <v>2119.21</v>
      </c>
      <c r="F178" s="17">
        <f>ROUND(E178*D178*C178,2)</f>
        <v>182.13</v>
      </c>
    </row>
    <row r="179" spans="1:6" ht="173.25" x14ac:dyDescent="0.25">
      <c r="A179" s="9" t="s">
        <v>74</v>
      </c>
      <c r="B179" s="10" t="s">
        <v>75</v>
      </c>
      <c r="C179" s="11">
        <f>0.032*C171</f>
        <v>3.2063999999999999E-3</v>
      </c>
      <c r="D179" s="11">
        <f>D171</f>
        <v>0.52390000000000003</v>
      </c>
      <c r="E179" s="12">
        <f>E173</f>
        <v>2119.21</v>
      </c>
      <c r="F179" s="12">
        <f>ROUND(C179*D179*E179,2)</f>
        <v>3.56</v>
      </c>
    </row>
    <row r="180" spans="1:6" ht="173.25" x14ac:dyDescent="0.25">
      <c r="A180" s="9" t="s">
        <v>76</v>
      </c>
      <c r="B180" s="10" t="s">
        <v>75</v>
      </c>
      <c r="C180" s="11">
        <f>0.032*C172</f>
        <v>2.3712E-3</v>
      </c>
      <c r="D180" s="11">
        <v>0.70850000000000002</v>
      </c>
      <c r="E180" s="12">
        <f>E179</f>
        <v>2119.21</v>
      </c>
      <c r="F180" s="12">
        <f>ROUND(C180*D180*E180,2)</f>
        <v>3.56</v>
      </c>
    </row>
    <row r="181" spans="1:6" ht="157.5" x14ac:dyDescent="0.25">
      <c r="A181" s="9" t="s">
        <v>77</v>
      </c>
      <c r="B181" s="10" t="s">
        <v>15</v>
      </c>
      <c r="C181" s="11">
        <f>0.036*C171</f>
        <v>3.6071999999999996E-3</v>
      </c>
      <c r="D181" s="11">
        <f>D171</f>
        <v>0.52390000000000003</v>
      </c>
      <c r="E181" s="12">
        <f>E173</f>
        <v>2119.21</v>
      </c>
      <c r="F181" s="12">
        <f>ROUND(C181*D181*E181,2)</f>
        <v>4</v>
      </c>
    </row>
    <row r="182" spans="1:6" ht="173.25" x14ac:dyDescent="0.25">
      <c r="A182" s="9" t="s">
        <v>78</v>
      </c>
      <c r="B182" s="10" t="s">
        <v>79</v>
      </c>
      <c r="C182" s="11">
        <f>0.036*C172</f>
        <v>2.6675999999999996E-3</v>
      </c>
      <c r="D182" s="11">
        <v>0.70850000000000002</v>
      </c>
      <c r="E182" s="12">
        <f>E179</f>
        <v>2119.21</v>
      </c>
      <c r="F182" s="12">
        <f>ROUND(C182*D182*E182,2)</f>
        <v>4.01</v>
      </c>
    </row>
    <row r="183" spans="1:6" ht="173.25" x14ac:dyDescent="0.25">
      <c r="A183" s="9" t="s">
        <v>80</v>
      </c>
      <c r="B183" s="10" t="s">
        <v>81</v>
      </c>
      <c r="C183" s="11">
        <f>0.031*C171</f>
        <v>3.1061999999999999E-3</v>
      </c>
      <c r="D183" s="11">
        <f>D171</f>
        <v>0.52390000000000003</v>
      </c>
      <c r="E183" s="12">
        <f>E179</f>
        <v>2119.21</v>
      </c>
      <c r="F183" s="12">
        <f>ROUND(C183*D183*E183,2)</f>
        <v>3.45</v>
      </c>
    </row>
    <row r="184" spans="1:6" ht="173.25" x14ac:dyDescent="0.25">
      <c r="A184" s="9" t="s">
        <v>82</v>
      </c>
      <c r="B184" s="10" t="s">
        <v>83</v>
      </c>
      <c r="C184" s="11">
        <f>0.031*C172</f>
        <v>2.2970999999999998E-3</v>
      </c>
      <c r="D184" s="11">
        <v>0.70850000000000002</v>
      </c>
      <c r="E184" s="12">
        <f>E183</f>
        <v>2119.21</v>
      </c>
      <c r="F184" s="12">
        <f>ROUND(C184*D184*E184,2)</f>
        <v>3.45</v>
      </c>
    </row>
  </sheetData>
  <mergeCells count="139">
    <mergeCell ref="F97:F100"/>
    <mergeCell ref="B99:B100"/>
    <mergeCell ref="C99:C100"/>
    <mergeCell ref="A102:F102"/>
    <mergeCell ref="A103:F103"/>
    <mergeCell ref="B118:B122"/>
    <mergeCell ref="E118:E122"/>
    <mergeCell ref="A97:A100"/>
    <mergeCell ref="B97:C98"/>
    <mergeCell ref="D97:D100"/>
    <mergeCell ref="E97:E100"/>
    <mergeCell ref="B104:B109"/>
    <mergeCell ref="E104:E109"/>
    <mergeCell ref="A117:F117"/>
    <mergeCell ref="F134:F135"/>
    <mergeCell ref="A128:F128"/>
    <mergeCell ref="A129:A130"/>
    <mergeCell ref="B129:B130"/>
    <mergeCell ref="C129:C130"/>
    <mergeCell ref="D129:D130"/>
    <mergeCell ref="E129:E130"/>
    <mergeCell ref="F129:F130"/>
    <mergeCell ref="A134:A135"/>
    <mergeCell ref="B134:B135"/>
    <mergeCell ref="C134:C135"/>
    <mergeCell ref="D134:D135"/>
    <mergeCell ref="E134:E135"/>
    <mergeCell ref="E149:E150"/>
    <mergeCell ref="F141:F142"/>
    <mergeCell ref="A138:A139"/>
    <mergeCell ref="B138:B139"/>
    <mergeCell ref="C138:C139"/>
    <mergeCell ref="D138:D139"/>
    <mergeCell ref="E138:E139"/>
    <mergeCell ref="F138:F139"/>
    <mergeCell ref="A141:A142"/>
    <mergeCell ref="B141:B142"/>
    <mergeCell ref="C141:C142"/>
    <mergeCell ref="D141:D142"/>
    <mergeCell ref="E141:E142"/>
    <mergeCell ref="A169:F169"/>
    <mergeCell ref="A170:F170"/>
    <mergeCell ref="F156:F157"/>
    <mergeCell ref="A153:A154"/>
    <mergeCell ref="B153:B154"/>
    <mergeCell ref="C153:C154"/>
    <mergeCell ref="D153:D154"/>
    <mergeCell ref="E153:E154"/>
    <mergeCell ref="F153:F154"/>
    <mergeCell ref="A156:A157"/>
    <mergeCell ref="B156:B157"/>
    <mergeCell ref="C156:C157"/>
    <mergeCell ref="D156:D157"/>
    <mergeCell ref="E156:E157"/>
    <mergeCell ref="A1:F2"/>
    <mergeCell ref="A94:F95"/>
    <mergeCell ref="A159:F159"/>
    <mergeCell ref="A160:F160"/>
    <mergeCell ref="A168:F168"/>
    <mergeCell ref="F149:F150"/>
    <mergeCell ref="A144:A145"/>
    <mergeCell ref="B144:B145"/>
    <mergeCell ref="C144:C145"/>
    <mergeCell ref="D144:D145"/>
    <mergeCell ref="E144:E145"/>
    <mergeCell ref="F144:F145"/>
    <mergeCell ref="A149:A150"/>
    <mergeCell ref="B149:B150"/>
    <mergeCell ref="C149:C150"/>
    <mergeCell ref="D149:D150"/>
    <mergeCell ref="A66:F66"/>
    <mergeCell ref="A67:F67"/>
    <mergeCell ref="A75:F75"/>
    <mergeCell ref="A76:F76"/>
    <mergeCell ref="A77:F77"/>
    <mergeCell ref="F63:F64"/>
    <mergeCell ref="A60:A61"/>
    <mergeCell ref="B60:B61"/>
    <mergeCell ref="C60:C61"/>
    <mergeCell ref="D60:D61"/>
    <mergeCell ref="E60:E61"/>
    <mergeCell ref="F60:F61"/>
    <mergeCell ref="A63:A64"/>
    <mergeCell ref="B63:B64"/>
    <mergeCell ref="C63:C64"/>
    <mergeCell ref="D63:D64"/>
    <mergeCell ref="E63:E64"/>
    <mergeCell ref="F56:F57"/>
    <mergeCell ref="A51:A52"/>
    <mergeCell ref="B51:B52"/>
    <mergeCell ref="C51:C52"/>
    <mergeCell ref="D51:D52"/>
    <mergeCell ref="E51:E52"/>
    <mergeCell ref="F51:F52"/>
    <mergeCell ref="A56:A57"/>
    <mergeCell ref="B56:B57"/>
    <mergeCell ref="C56:C57"/>
    <mergeCell ref="D56:D57"/>
    <mergeCell ref="E56:E57"/>
    <mergeCell ref="F48:F49"/>
    <mergeCell ref="A45:A46"/>
    <mergeCell ref="B45:B46"/>
    <mergeCell ref="C45:C46"/>
    <mergeCell ref="D45:D46"/>
    <mergeCell ref="E45:E46"/>
    <mergeCell ref="F45:F46"/>
    <mergeCell ref="A48:A49"/>
    <mergeCell ref="B48:B49"/>
    <mergeCell ref="C48:C49"/>
    <mergeCell ref="D48:D49"/>
    <mergeCell ref="E48:E49"/>
    <mergeCell ref="F41:F42"/>
    <mergeCell ref="A35:F35"/>
    <mergeCell ref="A36:A37"/>
    <mergeCell ref="B36:B37"/>
    <mergeCell ref="C36:C37"/>
    <mergeCell ref="D36:D37"/>
    <mergeCell ref="E36:E37"/>
    <mergeCell ref="F36:F37"/>
    <mergeCell ref="A41:A42"/>
    <mergeCell ref="B41:B42"/>
    <mergeCell ref="C41:C42"/>
    <mergeCell ref="D41:D42"/>
    <mergeCell ref="E41:E42"/>
    <mergeCell ref="B25:B29"/>
    <mergeCell ref="E25:E29"/>
    <mergeCell ref="A3:F3"/>
    <mergeCell ref="A4:A7"/>
    <mergeCell ref="B4:C5"/>
    <mergeCell ref="D4:D7"/>
    <mergeCell ref="E4:E7"/>
    <mergeCell ref="F4:F7"/>
    <mergeCell ref="B6:B7"/>
    <mergeCell ref="C6:C7"/>
    <mergeCell ref="A9:F9"/>
    <mergeCell ref="A10:F10"/>
    <mergeCell ref="B11:B16"/>
    <mergeCell ref="A24:F24"/>
    <mergeCell ref="E11:E16"/>
  </mergeCells>
  <printOptions horizontalCentered="1"/>
  <pageMargins left="0.78740157480314965" right="0.59055118110236227" top="0.19685039370078741" bottom="0.19685039370078741" header="0" footer="0"/>
  <pageSetup paperSize="9" scale="76" fitToHeight="3" orientation="portrait" r:id="rId1"/>
  <headerFooter alignWithMargins="0"/>
  <rowBreaks count="5" manualBreakCount="5">
    <brk id="34" max="5" man="1"/>
    <brk id="50" max="5" man="1"/>
    <brk id="93" max="5" man="1"/>
    <brk id="119" max="5" man="1"/>
    <brk id="12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2"/>
  <sheetViews>
    <sheetView view="pageBreakPreview" zoomScaleSheetLayoutView="100" workbookViewId="0">
      <selection sqref="A1:E1"/>
    </sheetView>
  </sheetViews>
  <sheetFormatPr defaultRowHeight="12.75" x14ac:dyDescent="0.2"/>
  <cols>
    <col min="1" max="1" width="27.28515625" style="75" customWidth="1"/>
    <col min="2" max="2" width="14.28515625" style="75" customWidth="1"/>
    <col min="3" max="3" width="13.85546875" style="75" customWidth="1"/>
    <col min="4" max="4" width="16.85546875" style="75" customWidth="1"/>
    <col min="5" max="5" width="17" style="75" customWidth="1"/>
    <col min="6" max="6" width="11.7109375" style="75" bestFit="1" customWidth="1"/>
    <col min="7" max="256" width="9.140625" style="75"/>
    <col min="257" max="257" width="42" style="75" customWidth="1"/>
    <col min="258" max="258" width="14.7109375" style="75" customWidth="1"/>
    <col min="259" max="259" width="11.5703125" style="75" customWidth="1"/>
    <col min="260" max="260" width="14.85546875" style="75" customWidth="1"/>
    <col min="261" max="261" width="14.28515625" style="75" customWidth="1"/>
    <col min="262" max="262" width="11.7109375" style="75" bestFit="1" customWidth="1"/>
    <col min="263" max="512" width="9.140625" style="75"/>
    <col min="513" max="513" width="42" style="75" customWidth="1"/>
    <col min="514" max="514" width="14.7109375" style="75" customWidth="1"/>
    <col min="515" max="515" width="11.5703125" style="75" customWidth="1"/>
    <col min="516" max="516" width="14.85546875" style="75" customWidth="1"/>
    <col min="517" max="517" width="14.28515625" style="75" customWidth="1"/>
    <col min="518" max="518" width="11.7109375" style="75" bestFit="1" customWidth="1"/>
    <col min="519" max="768" width="9.140625" style="75"/>
    <col min="769" max="769" width="42" style="75" customWidth="1"/>
    <col min="770" max="770" width="14.7109375" style="75" customWidth="1"/>
    <col min="771" max="771" width="11.5703125" style="75" customWidth="1"/>
    <col min="772" max="772" width="14.85546875" style="75" customWidth="1"/>
    <col min="773" max="773" width="14.28515625" style="75" customWidth="1"/>
    <col min="774" max="774" width="11.7109375" style="75" bestFit="1" customWidth="1"/>
    <col min="775" max="1024" width="9.140625" style="75"/>
    <col min="1025" max="1025" width="42" style="75" customWidth="1"/>
    <col min="1026" max="1026" width="14.7109375" style="75" customWidth="1"/>
    <col min="1027" max="1027" width="11.5703125" style="75" customWidth="1"/>
    <col min="1028" max="1028" width="14.85546875" style="75" customWidth="1"/>
    <col min="1029" max="1029" width="14.28515625" style="75" customWidth="1"/>
    <col min="1030" max="1030" width="11.7109375" style="75" bestFit="1" customWidth="1"/>
    <col min="1031" max="1280" width="9.140625" style="75"/>
    <col min="1281" max="1281" width="42" style="75" customWidth="1"/>
    <col min="1282" max="1282" width="14.7109375" style="75" customWidth="1"/>
    <col min="1283" max="1283" width="11.5703125" style="75" customWidth="1"/>
    <col min="1284" max="1284" width="14.85546875" style="75" customWidth="1"/>
    <col min="1285" max="1285" width="14.28515625" style="75" customWidth="1"/>
    <col min="1286" max="1286" width="11.7109375" style="75" bestFit="1" customWidth="1"/>
    <col min="1287" max="1536" width="9.140625" style="75"/>
    <col min="1537" max="1537" width="42" style="75" customWidth="1"/>
    <col min="1538" max="1538" width="14.7109375" style="75" customWidth="1"/>
    <col min="1539" max="1539" width="11.5703125" style="75" customWidth="1"/>
    <col min="1540" max="1540" width="14.85546875" style="75" customWidth="1"/>
    <col min="1541" max="1541" width="14.28515625" style="75" customWidth="1"/>
    <col min="1542" max="1542" width="11.7109375" style="75" bestFit="1" customWidth="1"/>
    <col min="1543" max="1792" width="9.140625" style="75"/>
    <col min="1793" max="1793" width="42" style="75" customWidth="1"/>
    <col min="1794" max="1794" width="14.7109375" style="75" customWidth="1"/>
    <col min="1795" max="1795" width="11.5703125" style="75" customWidth="1"/>
    <col min="1796" max="1796" width="14.85546875" style="75" customWidth="1"/>
    <col min="1797" max="1797" width="14.28515625" style="75" customWidth="1"/>
    <col min="1798" max="1798" width="11.7109375" style="75" bestFit="1" customWidth="1"/>
    <col min="1799" max="2048" width="9.140625" style="75"/>
    <col min="2049" max="2049" width="42" style="75" customWidth="1"/>
    <col min="2050" max="2050" width="14.7109375" style="75" customWidth="1"/>
    <col min="2051" max="2051" width="11.5703125" style="75" customWidth="1"/>
    <col min="2052" max="2052" width="14.85546875" style="75" customWidth="1"/>
    <col min="2053" max="2053" width="14.28515625" style="75" customWidth="1"/>
    <col min="2054" max="2054" width="11.7109375" style="75" bestFit="1" customWidth="1"/>
    <col min="2055" max="2304" width="9.140625" style="75"/>
    <col min="2305" max="2305" width="42" style="75" customWidth="1"/>
    <col min="2306" max="2306" width="14.7109375" style="75" customWidth="1"/>
    <col min="2307" max="2307" width="11.5703125" style="75" customWidth="1"/>
    <col min="2308" max="2308" width="14.85546875" style="75" customWidth="1"/>
    <col min="2309" max="2309" width="14.28515625" style="75" customWidth="1"/>
    <col min="2310" max="2310" width="11.7109375" style="75" bestFit="1" customWidth="1"/>
    <col min="2311" max="2560" width="9.140625" style="75"/>
    <col min="2561" max="2561" width="42" style="75" customWidth="1"/>
    <col min="2562" max="2562" width="14.7109375" style="75" customWidth="1"/>
    <col min="2563" max="2563" width="11.5703125" style="75" customWidth="1"/>
    <col min="2564" max="2564" width="14.85546875" style="75" customWidth="1"/>
    <col min="2565" max="2565" width="14.28515625" style="75" customWidth="1"/>
    <col min="2566" max="2566" width="11.7109375" style="75" bestFit="1" customWidth="1"/>
    <col min="2567" max="2816" width="9.140625" style="75"/>
    <col min="2817" max="2817" width="42" style="75" customWidth="1"/>
    <col min="2818" max="2818" width="14.7109375" style="75" customWidth="1"/>
    <col min="2819" max="2819" width="11.5703125" style="75" customWidth="1"/>
    <col min="2820" max="2820" width="14.85546875" style="75" customWidth="1"/>
    <col min="2821" max="2821" width="14.28515625" style="75" customWidth="1"/>
    <col min="2822" max="2822" width="11.7109375" style="75" bestFit="1" customWidth="1"/>
    <col min="2823" max="3072" width="9.140625" style="75"/>
    <col min="3073" max="3073" width="42" style="75" customWidth="1"/>
    <col min="3074" max="3074" width="14.7109375" style="75" customWidth="1"/>
    <col min="3075" max="3075" width="11.5703125" style="75" customWidth="1"/>
    <col min="3076" max="3076" width="14.85546875" style="75" customWidth="1"/>
    <col min="3077" max="3077" width="14.28515625" style="75" customWidth="1"/>
    <col min="3078" max="3078" width="11.7109375" style="75" bestFit="1" customWidth="1"/>
    <col min="3079" max="3328" width="9.140625" style="75"/>
    <col min="3329" max="3329" width="42" style="75" customWidth="1"/>
    <col min="3330" max="3330" width="14.7109375" style="75" customWidth="1"/>
    <col min="3331" max="3331" width="11.5703125" style="75" customWidth="1"/>
    <col min="3332" max="3332" width="14.85546875" style="75" customWidth="1"/>
    <col min="3333" max="3333" width="14.28515625" style="75" customWidth="1"/>
    <col min="3334" max="3334" width="11.7109375" style="75" bestFit="1" customWidth="1"/>
    <col min="3335" max="3584" width="9.140625" style="75"/>
    <col min="3585" max="3585" width="42" style="75" customWidth="1"/>
    <col min="3586" max="3586" width="14.7109375" style="75" customWidth="1"/>
    <col min="3587" max="3587" width="11.5703125" style="75" customWidth="1"/>
    <col min="3588" max="3588" width="14.85546875" style="75" customWidth="1"/>
    <col min="3589" max="3589" width="14.28515625" style="75" customWidth="1"/>
    <col min="3590" max="3590" width="11.7109375" style="75" bestFit="1" customWidth="1"/>
    <col min="3591" max="3840" width="9.140625" style="75"/>
    <col min="3841" max="3841" width="42" style="75" customWidth="1"/>
    <col min="3842" max="3842" width="14.7109375" style="75" customWidth="1"/>
    <col min="3843" max="3843" width="11.5703125" style="75" customWidth="1"/>
    <col min="3844" max="3844" width="14.85546875" style="75" customWidth="1"/>
    <col min="3845" max="3845" width="14.28515625" style="75" customWidth="1"/>
    <col min="3846" max="3846" width="11.7109375" style="75" bestFit="1" customWidth="1"/>
    <col min="3847" max="4096" width="9.140625" style="75"/>
    <col min="4097" max="4097" width="42" style="75" customWidth="1"/>
    <col min="4098" max="4098" width="14.7109375" style="75" customWidth="1"/>
    <col min="4099" max="4099" width="11.5703125" style="75" customWidth="1"/>
    <col min="4100" max="4100" width="14.85546875" style="75" customWidth="1"/>
    <col min="4101" max="4101" width="14.28515625" style="75" customWidth="1"/>
    <col min="4102" max="4102" width="11.7109375" style="75" bestFit="1" customWidth="1"/>
    <col min="4103" max="4352" width="9.140625" style="75"/>
    <col min="4353" max="4353" width="42" style="75" customWidth="1"/>
    <col min="4354" max="4354" width="14.7109375" style="75" customWidth="1"/>
    <col min="4355" max="4355" width="11.5703125" style="75" customWidth="1"/>
    <col min="4356" max="4356" width="14.85546875" style="75" customWidth="1"/>
    <col min="4357" max="4357" width="14.28515625" style="75" customWidth="1"/>
    <col min="4358" max="4358" width="11.7109375" style="75" bestFit="1" customWidth="1"/>
    <col min="4359" max="4608" width="9.140625" style="75"/>
    <col min="4609" max="4609" width="42" style="75" customWidth="1"/>
    <col min="4610" max="4610" width="14.7109375" style="75" customWidth="1"/>
    <col min="4611" max="4611" width="11.5703125" style="75" customWidth="1"/>
    <col min="4612" max="4612" width="14.85546875" style="75" customWidth="1"/>
    <col min="4613" max="4613" width="14.28515625" style="75" customWidth="1"/>
    <col min="4614" max="4614" width="11.7109375" style="75" bestFit="1" customWidth="1"/>
    <col min="4615" max="4864" width="9.140625" style="75"/>
    <col min="4865" max="4865" width="42" style="75" customWidth="1"/>
    <col min="4866" max="4866" width="14.7109375" style="75" customWidth="1"/>
    <col min="4867" max="4867" width="11.5703125" style="75" customWidth="1"/>
    <col min="4868" max="4868" width="14.85546875" style="75" customWidth="1"/>
    <col min="4869" max="4869" width="14.28515625" style="75" customWidth="1"/>
    <col min="4870" max="4870" width="11.7109375" style="75" bestFit="1" customWidth="1"/>
    <col min="4871" max="5120" width="9.140625" style="75"/>
    <col min="5121" max="5121" width="42" style="75" customWidth="1"/>
    <col min="5122" max="5122" width="14.7109375" style="75" customWidth="1"/>
    <col min="5123" max="5123" width="11.5703125" style="75" customWidth="1"/>
    <col min="5124" max="5124" width="14.85546875" style="75" customWidth="1"/>
    <col min="5125" max="5125" width="14.28515625" style="75" customWidth="1"/>
    <col min="5126" max="5126" width="11.7109375" style="75" bestFit="1" customWidth="1"/>
    <col min="5127" max="5376" width="9.140625" style="75"/>
    <col min="5377" max="5377" width="42" style="75" customWidth="1"/>
    <col min="5378" max="5378" width="14.7109375" style="75" customWidth="1"/>
    <col min="5379" max="5379" width="11.5703125" style="75" customWidth="1"/>
    <col min="5380" max="5380" width="14.85546875" style="75" customWidth="1"/>
    <col min="5381" max="5381" width="14.28515625" style="75" customWidth="1"/>
    <col min="5382" max="5382" width="11.7109375" style="75" bestFit="1" customWidth="1"/>
    <col min="5383" max="5632" width="9.140625" style="75"/>
    <col min="5633" max="5633" width="42" style="75" customWidth="1"/>
    <col min="5634" max="5634" width="14.7109375" style="75" customWidth="1"/>
    <col min="5635" max="5635" width="11.5703125" style="75" customWidth="1"/>
    <col min="5636" max="5636" width="14.85546875" style="75" customWidth="1"/>
    <col min="5637" max="5637" width="14.28515625" style="75" customWidth="1"/>
    <col min="5638" max="5638" width="11.7109375" style="75" bestFit="1" customWidth="1"/>
    <col min="5639" max="5888" width="9.140625" style="75"/>
    <col min="5889" max="5889" width="42" style="75" customWidth="1"/>
    <col min="5890" max="5890" width="14.7109375" style="75" customWidth="1"/>
    <col min="5891" max="5891" width="11.5703125" style="75" customWidth="1"/>
    <col min="5892" max="5892" width="14.85546875" style="75" customWidth="1"/>
    <col min="5893" max="5893" width="14.28515625" style="75" customWidth="1"/>
    <col min="5894" max="5894" width="11.7109375" style="75" bestFit="1" customWidth="1"/>
    <col min="5895" max="6144" width="9.140625" style="75"/>
    <col min="6145" max="6145" width="42" style="75" customWidth="1"/>
    <col min="6146" max="6146" width="14.7109375" style="75" customWidth="1"/>
    <col min="6147" max="6147" width="11.5703125" style="75" customWidth="1"/>
    <col min="6148" max="6148" width="14.85546875" style="75" customWidth="1"/>
    <col min="6149" max="6149" width="14.28515625" style="75" customWidth="1"/>
    <col min="6150" max="6150" width="11.7109375" style="75" bestFit="1" customWidth="1"/>
    <col min="6151" max="6400" width="9.140625" style="75"/>
    <col min="6401" max="6401" width="42" style="75" customWidth="1"/>
    <col min="6402" max="6402" width="14.7109375" style="75" customWidth="1"/>
    <col min="6403" max="6403" width="11.5703125" style="75" customWidth="1"/>
    <col min="6404" max="6404" width="14.85546875" style="75" customWidth="1"/>
    <col min="6405" max="6405" width="14.28515625" style="75" customWidth="1"/>
    <col min="6406" max="6406" width="11.7109375" style="75" bestFit="1" customWidth="1"/>
    <col min="6407" max="6656" width="9.140625" style="75"/>
    <col min="6657" max="6657" width="42" style="75" customWidth="1"/>
    <col min="6658" max="6658" width="14.7109375" style="75" customWidth="1"/>
    <col min="6659" max="6659" width="11.5703125" style="75" customWidth="1"/>
    <col min="6660" max="6660" width="14.85546875" style="75" customWidth="1"/>
    <col min="6661" max="6661" width="14.28515625" style="75" customWidth="1"/>
    <col min="6662" max="6662" width="11.7109375" style="75" bestFit="1" customWidth="1"/>
    <col min="6663" max="6912" width="9.140625" style="75"/>
    <col min="6913" max="6913" width="42" style="75" customWidth="1"/>
    <col min="6914" max="6914" width="14.7109375" style="75" customWidth="1"/>
    <col min="6915" max="6915" width="11.5703125" style="75" customWidth="1"/>
    <col min="6916" max="6916" width="14.85546875" style="75" customWidth="1"/>
    <col min="6917" max="6917" width="14.28515625" style="75" customWidth="1"/>
    <col min="6918" max="6918" width="11.7109375" style="75" bestFit="1" customWidth="1"/>
    <col min="6919" max="7168" width="9.140625" style="75"/>
    <col min="7169" max="7169" width="42" style="75" customWidth="1"/>
    <col min="7170" max="7170" width="14.7109375" style="75" customWidth="1"/>
    <col min="7171" max="7171" width="11.5703125" style="75" customWidth="1"/>
    <col min="7172" max="7172" width="14.85546875" style="75" customWidth="1"/>
    <col min="7173" max="7173" width="14.28515625" style="75" customWidth="1"/>
    <col min="7174" max="7174" width="11.7109375" style="75" bestFit="1" customWidth="1"/>
    <col min="7175" max="7424" width="9.140625" style="75"/>
    <col min="7425" max="7425" width="42" style="75" customWidth="1"/>
    <col min="7426" max="7426" width="14.7109375" style="75" customWidth="1"/>
    <col min="7427" max="7427" width="11.5703125" style="75" customWidth="1"/>
    <col min="7428" max="7428" width="14.85546875" style="75" customWidth="1"/>
    <col min="7429" max="7429" width="14.28515625" style="75" customWidth="1"/>
    <col min="7430" max="7430" width="11.7109375" style="75" bestFit="1" customWidth="1"/>
    <col min="7431" max="7680" width="9.140625" style="75"/>
    <col min="7681" max="7681" width="42" style="75" customWidth="1"/>
    <col min="7682" max="7682" width="14.7109375" style="75" customWidth="1"/>
    <col min="7683" max="7683" width="11.5703125" style="75" customWidth="1"/>
    <col min="7684" max="7684" width="14.85546875" style="75" customWidth="1"/>
    <col min="7685" max="7685" width="14.28515625" style="75" customWidth="1"/>
    <col min="7686" max="7686" width="11.7109375" style="75" bestFit="1" customWidth="1"/>
    <col min="7687" max="7936" width="9.140625" style="75"/>
    <col min="7937" max="7937" width="42" style="75" customWidth="1"/>
    <col min="7938" max="7938" width="14.7109375" style="75" customWidth="1"/>
    <col min="7939" max="7939" width="11.5703125" style="75" customWidth="1"/>
    <col min="7940" max="7940" width="14.85546875" style="75" customWidth="1"/>
    <col min="7941" max="7941" width="14.28515625" style="75" customWidth="1"/>
    <col min="7942" max="7942" width="11.7109375" style="75" bestFit="1" customWidth="1"/>
    <col min="7943" max="8192" width="9.140625" style="75"/>
    <col min="8193" max="8193" width="42" style="75" customWidth="1"/>
    <col min="8194" max="8194" width="14.7109375" style="75" customWidth="1"/>
    <col min="8195" max="8195" width="11.5703125" style="75" customWidth="1"/>
    <col min="8196" max="8196" width="14.85546875" style="75" customWidth="1"/>
    <col min="8197" max="8197" width="14.28515625" style="75" customWidth="1"/>
    <col min="8198" max="8198" width="11.7109375" style="75" bestFit="1" customWidth="1"/>
    <col min="8199" max="8448" width="9.140625" style="75"/>
    <col min="8449" max="8449" width="42" style="75" customWidth="1"/>
    <col min="8450" max="8450" width="14.7109375" style="75" customWidth="1"/>
    <col min="8451" max="8451" width="11.5703125" style="75" customWidth="1"/>
    <col min="8452" max="8452" width="14.85546875" style="75" customWidth="1"/>
    <col min="8453" max="8453" width="14.28515625" style="75" customWidth="1"/>
    <col min="8454" max="8454" width="11.7109375" style="75" bestFit="1" customWidth="1"/>
    <col min="8455" max="8704" width="9.140625" style="75"/>
    <col min="8705" max="8705" width="42" style="75" customWidth="1"/>
    <col min="8706" max="8706" width="14.7109375" style="75" customWidth="1"/>
    <col min="8707" max="8707" width="11.5703125" style="75" customWidth="1"/>
    <col min="8708" max="8708" width="14.85546875" style="75" customWidth="1"/>
    <col min="8709" max="8709" width="14.28515625" style="75" customWidth="1"/>
    <col min="8710" max="8710" width="11.7109375" style="75" bestFit="1" customWidth="1"/>
    <col min="8711" max="8960" width="9.140625" style="75"/>
    <col min="8961" max="8961" width="42" style="75" customWidth="1"/>
    <col min="8962" max="8962" width="14.7109375" style="75" customWidth="1"/>
    <col min="8963" max="8963" width="11.5703125" style="75" customWidth="1"/>
    <col min="8964" max="8964" width="14.85546875" style="75" customWidth="1"/>
    <col min="8965" max="8965" width="14.28515625" style="75" customWidth="1"/>
    <col min="8966" max="8966" width="11.7109375" style="75" bestFit="1" customWidth="1"/>
    <col min="8967" max="9216" width="9.140625" style="75"/>
    <col min="9217" max="9217" width="42" style="75" customWidth="1"/>
    <col min="9218" max="9218" width="14.7109375" style="75" customWidth="1"/>
    <col min="9219" max="9219" width="11.5703125" style="75" customWidth="1"/>
    <col min="9220" max="9220" width="14.85546875" style="75" customWidth="1"/>
    <col min="9221" max="9221" width="14.28515625" style="75" customWidth="1"/>
    <col min="9222" max="9222" width="11.7109375" style="75" bestFit="1" customWidth="1"/>
    <col min="9223" max="9472" width="9.140625" style="75"/>
    <col min="9473" max="9473" width="42" style="75" customWidth="1"/>
    <col min="9474" max="9474" width="14.7109375" style="75" customWidth="1"/>
    <col min="9475" max="9475" width="11.5703125" style="75" customWidth="1"/>
    <col min="9476" max="9476" width="14.85546875" style="75" customWidth="1"/>
    <col min="9477" max="9477" width="14.28515625" style="75" customWidth="1"/>
    <col min="9478" max="9478" width="11.7109375" style="75" bestFit="1" customWidth="1"/>
    <col min="9479" max="9728" width="9.140625" style="75"/>
    <col min="9729" max="9729" width="42" style="75" customWidth="1"/>
    <col min="9730" max="9730" width="14.7109375" style="75" customWidth="1"/>
    <col min="9731" max="9731" width="11.5703125" style="75" customWidth="1"/>
    <col min="9732" max="9732" width="14.85546875" style="75" customWidth="1"/>
    <col min="9733" max="9733" width="14.28515625" style="75" customWidth="1"/>
    <col min="9734" max="9734" width="11.7109375" style="75" bestFit="1" customWidth="1"/>
    <col min="9735" max="9984" width="9.140625" style="75"/>
    <col min="9985" max="9985" width="42" style="75" customWidth="1"/>
    <col min="9986" max="9986" width="14.7109375" style="75" customWidth="1"/>
    <col min="9987" max="9987" width="11.5703125" style="75" customWidth="1"/>
    <col min="9988" max="9988" width="14.85546875" style="75" customWidth="1"/>
    <col min="9989" max="9989" width="14.28515625" style="75" customWidth="1"/>
    <col min="9990" max="9990" width="11.7109375" style="75" bestFit="1" customWidth="1"/>
    <col min="9991" max="10240" width="9.140625" style="75"/>
    <col min="10241" max="10241" width="42" style="75" customWidth="1"/>
    <col min="10242" max="10242" width="14.7109375" style="75" customWidth="1"/>
    <col min="10243" max="10243" width="11.5703125" style="75" customWidth="1"/>
    <col min="10244" max="10244" width="14.85546875" style="75" customWidth="1"/>
    <col min="10245" max="10245" width="14.28515625" style="75" customWidth="1"/>
    <col min="10246" max="10246" width="11.7109375" style="75" bestFit="1" customWidth="1"/>
    <col min="10247" max="10496" width="9.140625" style="75"/>
    <col min="10497" max="10497" width="42" style="75" customWidth="1"/>
    <col min="10498" max="10498" width="14.7109375" style="75" customWidth="1"/>
    <col min="10499" max="10499" width="11.5703125" style="75" customWidth="1"/>
    <col min="10500" max="10500" width="14.85546875" style="75" customWidth="1"/>
    <col min="10501" max="10501" width="14.28515625" style="75" customWidth="1"/>
    <col min="10502" max="10502" width="11.7109375" style="75" bestFit="1" customWidth="1"/>
    <col min="10503" max="10752" width="9.140625" style="75"/>
    <col min="10753" max="10753" width="42" style="75" customWidth="1"/>
    <col min="10754" max="10754" width="14.7109375" style="75" customWidth="1"/>
    <col min="10755" max="10755" width="11.5703125" style="75" customWidth="1"/>
    <col min="10756" max="10756" width="14.85546875" style="75" customWidth="1"/>
    <col min="10757" max="10757" width="14.28515625" style="75" customWidth="1"/>
    <col min="10758" max="10758" width="11.7109375" style="75" bestFit="1" customWidth="1"/>
    <col min="10759" max="11008" width="9.140625" style="75"/>
    <col min="11009" max="11009" width="42" style="75" customWidth="1"/>
    <col min="11010" max="11010" width="14.7109375" style="75" customWidth="1"/>
    <col min="11011" max="11011" width="11.5703125" style="75" customWidth="1"/>
    <col min="11012" max="11012" width="14.85546875" style="75" customWidth="1"/>
    <col min="11013" max="11013" width="14.28515625" style="75" customWidth="1"/>
    <col min="11014" max="11014" width="11.7109375" style="75" bestFit="1" customWidth="1"/>
    <col min="11015" max="11264" width="9.140625" style="75"/>
    <col min="11265" max="11265" width="42" style="75" customWidth="1"/>
    <col min="11266" max="11266" width="14.7109375" style="75" customWidth="1"/>
    <col min="11267" max="11267" width="11.5703125" style="75" customWidth="1"/>
    <col min="11268" max="11268" width="14.85546875" style="75" customWidth="1"/>
    <col min="11269" max="11269" width="14.28515625" style="75" customWidth="1"/>
    <col min="11270" max="11270" width="11.7109375" style="75" bestFit="1" customWidth="1"/>
    <col min="11271" max="11520" width="9.140625" style="75"/>
    <col min="11521" max="11521" width="42" style="75" customWidth="1"/>
    <col min="11522" max="11522" width="14.7109375" style="75" customWidth="1"/>
    <col min="11523" max="11523" width="11.5703125" style="75" customWidth="1"/>
    <col min="11524" max="11524" width="14.85546875" style="75" customWidth="1"/>
    <col min="11525" max="11525" width="14.28515625" style="75" customWidth="1"/>
    <col min="11526" max="11526" width="11.7109375" style="75" bestFit="1" customWidth="1"/>
    <col min="11527" max="11776" width="9.140625" style="75"/>
    <col min="11777" max="11777" width="42" style="75" customWidth="1"/>
    <col min="11778" max="11778" width="14.7109375" style="75" customWidth="1"/>
    <col min="11779" max="11779" width="11.5703125" style="75" customWidth="1"/>
    <col min="11780" max="11780" width="14.85546875" style="75" customWidth="1"/>
    <col min="11781" max="11781" width="14.28515625" style="75" customWidth="1"/>
    <col min="11782" max="11782" width="11.7109375" style="75" bestFit="1" customWidth="1"/>
    <col min="11783" max="12032" width="9.140625" style="75"/>
    <col min="12033" max="12033" width="42" style="75" customWidth="1"/>
    <col min="12034" max="12034" width="14.7109375" style="75" customWidth="1"/>
    <col min="12035" max="12035" width="11.5703125" style="75" customWidth="1"/>
    <col min="12036" max="12036" width="14.85546875" style="75" customWidth="1"/>
    <col min="12037" max="12037" width="14.28515625" style="75" customWidth="1"/>
    <col min="12038" max="12038" width="11.7109375" style="75" bestFit="1" customWidth="1"/>
    <col min="12039" max="12288" width="9.140625" style="75"/>
    <col min="12289" max="12289" width="42" style="75" customWidth="1"/>
    <col min="12290" max="12290" width="14.7109375" style="75" customWidth="1"/>
    <col min="12291" max="12291" width="11.5703125" style="75" customWidth="1"/>
    <col min="12292" max="12292" width="14.85546875" style="75" customWidth="1"/>
    <col min="12293" max="12293" width="14.28515625" style="75" customWidth="1"/>
    <col min="12294" max="12294" width="11.7109375" style="75" bestFit="1" customWidth="1"/>
    <col min="12295" max="12544" width="9.140625" style="75"/>
    <col min="12545" max="12545" width="42" style="75" customWidth="1"/>
    <col min="12546" max="12546" width="14.7109375" style="75" customWidth="1"/>
    <col min="12547" max="12547" width="11.5703125" style="75" customWidth="1"/>
    <col min="12548" max="12548" width="14.85546875" style="75" customWidth="1"/>
    <col min="12549" max="12549" width="14.28515625" style="75" customWidth="1"/>
    <col min="12550" max="12550" width="11.7109375" style="75" bestFit="1" customWidth="1"/>
    <col min="12551" max="12800" width="9.140625" style="75"/>
    <col min="12801" max="12801" width="42" style="75" customWidth="1"/>
    <col min="12802" max="12802" width="14.7109375" style="75" customWidth="1"/>
    <col min="12803" max="12803" width="11.5703125" style="75" customWidth="1"/>
    <col min="12804" max="12804" width="14.85546875" style="75" customWidth="1"/>
    <col min="12805" max="12805" width="14.28515625" style="75" customWidth="1"/>
    <col min="12806" max="12806" width="11.7109375" style="75" bestFit="1" customWidth="1"/>
    <col min="12807" max="13056" width="9.140625" style="75"/>
    <col min="13057" max="13057" width="42" style="75" customWidth="1"/>
    <col min="13058" max="13058" width="14.7109375" style="75" customWidth="1"/>
    <col min="13059" max="13059" width="11.5703125" style="75" customWidth="1"/>
    <col min="13060" max="13060" width="14.85546875" style="75" customWidth="1"/>
    <col min="13061" max="13061" width="14.28515625" style="75" customWidth="1"/>
    <col min="13062" max="13062" width="11.7109375" style="75" bestFit="1" customWidth="1"/>
    <col min="13063" max="13312" width="9.140625" style="75"/>
    <col min="13313" max="13313" width="42" style="75" customWidth="1"/>
    <col min="13314" max="13314" width="14.7109375" style="75" customWidth="1"/>
    <col min="13315" max="13315" width="11.5703125" style="75" customWidth="1"/>
    <col min="13316" max="13316" width="14.85546875" style="75" customWidth="1"/>
    <col min="13317" max="13317" width="14.28515625" style="75" customWidth="1"/>
    <col min="13318" max="13318" width="11.7109375" style="75" bestFit="1" customWidth="1"/>
    <col min="13319" max="13568" width="9.140625" style="75"/>
    <col min="13569" max="13569" width="42" style="75" customWidth="1"/>
    <col min="13570" max="13570" width="14.7109375" style="75" customWidth="1"/>
    <col min="13571" max="13571" width="11.5703125" style="75" customWidth="1"/>
    <col min="13572" max="13572" width="14.85546875" style="75" customWidth="1"/>
    <col min="13573" max="13573" width="14.28515625" style="75" customWidth="1"/>
    <col min="13574" max="13574" width="11.7109375" style="75" bestFit="1" customWidth="1"/>
    <col min="13575" max="13824" width="9.140625" style="75"/>
    <col min="13825" max="13825" width="42" style="75" customWidth="1"/>
    <col min="13826" max="13826" width="14.7109375" style="75" customWidth="1"/>
    <col min="13827" max="13827" width="11.5703125" style="75" customWidth="1"/>
    <col min="13828" max="13828" width="14.85546875" style="75" customWidth="1"/>
    <col min="13829" max="13829" width="14.28515625" style="75" customWidth="1"/>
    <col min="13830" max="13830" width="11.7109375" style="75" bestFit="1" customWidth="1"/>
    <col min="13831" max="14080" width="9.140625" style="75"/>
    <col min="14081" max="14081" width="42" style="75" customWidth="1"/>
    <col min="14082" max="14082" width="14.7109375" style="75" customWidth="1"/>
    <col min="14083" max="14083" width="11.5703125" style="75" customWidth="1"/>
    <col min="14084" max="14084" width="14.85546875" style="75" customWidth="1"/>
    <col min="14085" max="14085" width="14.28515625" style="75" customWidth="1"/>
    <col min="14086" max="14086" width="11.7109375" style="75" bestFit="1" customWidth="1"/>
    <col min="14087" max="14336" width="9.140625" style="75"/>
    <col min="14337" max="14337" width="42" style="75" customWidth="1"/>
    <col min="14338" max="14338" width="14.7109375" style="75" customWidth="1"/>
    <col min="14339" max="14339" width="11.5703125" style="75" customWidth="1"/>
    <col min="14340" max="14340" width="14.85546875" style="75" customWidth="1"/>
    <col min="14341" max="14341" width="14.28515625" style="75" customWidth="1"/>
    <col min="14342" max="14342" width="11.7109375" style="75" bestFit="1" customWidth="1"/>
    <col min="14343" max="14592" width="9.140625" style="75"/>
    <col min="14593" max="14593" width="42" style="75" customWidth="1"/>
    <col min="14594" max="14594" width="14.7109375" style="75" customWidth="1"/>
    <col min="14595" max="14595" width="11.5703125" style="75" customWidth="1"/>
    <col min="14596" max="14596" width="14.85546875" style="75" customWidth="1"/>
    <col min="14597" max="14597" width="14.28515625" style="75" customWidth="1"/>
    <col min="14598" max="14598" width="11.7109375" style="75" bestFit="1" customWidth="1"/>
    <col min="14599" max="14848" width="9.140625" style="75"/>
    <col min="14849" max="14849" width="42" style="75" customWidth="1"/>
    <col min="14850" max="14850" width="14.7109375" style="75" customWidth="1"/>
    <col min="14851" max="14851" width="11.5703125" style="75" customWidth="1"/>
    <col min="14852" max="14852" width="14.85546875" style="75" customWidth="1"/>
    <col min="14853" max="14853" width="14.28515625" style="75" customWidth="1"/>
    <col min="14854" max="14854" width="11.7109375" style="75" bestFit="1" customWidth="1"/>
    <col min="14855" max="15104" width="9.140625" style="75"/>
    <col min="15105" max="15105" width="42" style="75" customWidth="1"/>
    <col min="15106" max="15106" width="14.7109375" style="75" customWidth="1"/>
    <col min="15107" max="15107" width="11.5703125" style="75" customWidth="1"/>
    <col min="15108" max="15108" width="14.85546875" style="75" customWidth="1"/>
    <col min="15109" max="15109" width="14.28515625" style="75" customWidth="1"/>
    <col min="15110" max="15110" width="11.7109375" style="75" bestFit="1" customWidth="1"/>
    <col min="15111" max="15360" width="9.140625" style="75"/>
    <col min="15361" max="15361" width="42" style="75" customWidth="1"/>
    <col min="15362" max="15362" width="14.7109375" style="75" customWidth="1"/>
    <col min="15363" max="15363" width="11.5703125" style="75" customWidth="1"/>
    <col min="15364" max="15364" width="14.85546875" style="75" customWidth="1"/>
    <col min="15365" max="15365" width="14.28515625" style="75" customWidth="1"/>
    <col min="15366" max="15366" width="11.7109375" style="75" bestFit="1" customWidth="1"/>
    <col min="15367" max="15616" width="9.140625" style="75"/>
    <col min="15617" max="15617" width="42" style="75" customWidth="1"/>
    <col min="15618" max="15618" width="14.7109375" style="75" customWidth="1"/>
    <col min="15619" max="15619" width="11.5703125" style="75" customWidth="1"/>
    <col min="15620" max="15620" width="14.85546875" style="75" customWidth="1"/>
    <col min="15621" max="15621" width="14.28515625" style="75" customWidth="1"/>
    <col min="15622" max="15622" width="11.7109375" style="75" bestFit="1" customWidth="1"/>
    <col min="15623" max="15872" width="9.140625" style="75"/>
    <col min="15873" max="15873" width="42" style="75" customWidth="1"/>
    <col min="15874" max="15874" width="14.7109375" style="75" customWidth="1"/>
    <col min="15875" max="15875" width="11.5703125" style="75" customWidth="1"/>
    <col min="15876" max="15876" width="14.85546875" style="75" customWidth="1"/>
    <col min="15877" max="15877" width="14.28515625" style="75" customWidth="1"/>
    <col min="15878" max="15878" width="11.7109375" style="75" bestFit="1" customWidth="1"/>
    <col min="15879" max="16128" width="9.140625" style="75"/>
    <col min="16129" max="16129" width="42" style="75" customWidth="1"/>
    <col min="16130" max="16130" width="14.7109375" style="75" customWidth="1"/>
    <col min="16131" max="16131" width="11.5703125" style="75" customWidth="1"/>
    <col min="16132" max="16132" width="14.85546875" style="75" customWidth="1"/>
    <col min="16133" max="16133" width="14.28515625" style="75" customWidth="1"/>
    <col min="16134" max="16134" width="11.7109375" style="75" bestFit="1" customWidth="1"/>
    <col min="16135" max="16384" width="9.140625" style="75"/>
  </cols>
  <sheetData>
    <row r="1" spans="1:6" ht="36.75" customHeight="1" x14ac:dyDescent="0.25">
      <c r="A1" s="121" t="s">
        <v>102</v>
      </c>
      <c r="B1" s="121"/>
      <c r="C1" s="121"/>
      <c r="D1" s="121"/>
      <c r="E1" s="121"/>
    </row>
    <row r="2" spans="1:6" ht="15.75" x14ac:dyDescent="0.25">
      <c r="A2" s="114"/>
      <c r="B2" s="113"/>
      <c r="C2" s="113"/>
      <c r="D2" s="112"/>
      <c r="E2" s="112"/>
      <c r="F2" s="111"/>
    </row>
    <row r="3" spans="1:6" ht="17.45" customHeight="1" x14ac:dyDescent="0.25">
      <c r="A3" s="43" t="s">
        <v>124</v>
      </c>
      <c r="B3" s="110" t="s">
        <v>0</v>
      </c>
      <c r="C3" s="109"/>
      <c r="D3" s="43" t="s">
        <v>11</v>
      </c>
      <c r="E3" s="43" t="s">
        <v>1</v>
      </c>
      <c r="F3" s="83"/>
    </row>
    <row r="4" spans="1:6" ht="20.45" customHeight="1" x14ac:dyDescent="0.25">
      <c r="A4" s="44"/>
      <c r="B4" s="108"/>
      <c r="C4" s="107"/>
      <c r="D4" s="44"/>
      <c r="E4" s="44"/>
      <c r="F4" s="83"/>
    </row>
    <row r="5" spans="1:6" ht="15.6" customHeight="1" x14ac:dyDescent="0.25">
      <c r="A5" s="44"/>
      <c r="B5" s="106" t="s">
        <v>12</v>
      </c>
      <c r="C5" s="43" t="s">
        <v>2</v>
      </c>
      <c r="D5" s="44"/>
      <c r="E5" s="44"/>
      <c r="F5" s="83"/>
    </row>
    <row r="6" spans="1:6" ht="15.6" customHeight="1" x14ac:dyDescent="0.25">
      <c r="A6" s="45"/>
      <c r="B6" s="105"/>
      <c r="C6" s="45"/>
      <c r="D6" s="45"/>
      <c r="E6" s="45"/>
      <c r="F6" s="83"/>
    </row>
    <row r="7" spans="1:6" ht="15.75" x14ac:dyDescent="0.25">
      <c r="A7" s="80">
        <v>1</v>
      </c>
      <c r="B7" s="80">
        <v>2</v>
      </c>
      <c r="C7" s="80">
        <v>3</v>
      </c>
      <c r="D7" s="80">
        <v>4</v>
      </c>
      <c r="E7" s="104" t="s">
        <v>123</v>
      </c>
      <c r="F7" s="83"/>
    </row>
    <row r="8" spans="1:6" ht="21" customHeight="1" x14ac:dyDescent="0.25">
      <c r="A8" s="103" t="s">
        <v>5</v>
      </c>
      <c r="B8" s="102"/>
      <c r="C8" s="102"/>
      <c r="D8" s="102"/>
      <c r="E8" s="101"/>
      <c r="F8" s="83"/>
    </row>
    <row r="9" spans="1:6" ht="19.149999999999999" customHeight="1" x14ac:dyDescent="0.25">
      <c r="A9" s="100" t="s">
        <v>6</v>
      </c>
      <c r="B9" s="85"/>
      <c r="C9" s="85"/>
      <c r="D9" s="85"/>
      <c r="E9" s="84"/>
      <c r="F9" s="83"/>
    </row>
    <row r="10" spans="1:6" ht="63" x14ac:dyDescent="0.25">
      <c r="A10" s="99" t="s">
        <v>122</v>
      </c>
      <c r="B10" s="81" t="s">
        <v>121</v>
      </c>
      <c r="C10" s="98">
        <v>0.03</v>
      </c>
      <c r="D10" s="88">
        <v>103.28</v>
      </c>
      <c r="E10" s="90">
        <f>ROUND(C10*D10,2)</f>
        <v>3.1</v>
      </c>
      <c r="F10" s="83"/>
    </row>
    <row r="11" spans="1:6" ht="63" x14ac:dyDescent="0.25">
      <c r="A11" s="99" t="s">
        <v>120</v>
      </c>
      <c r="B11" s="81" t="s">
        <v>119</v>
      </c>
      <c r="C11" s="98">
        <v>0.15</v>
      </c>
      <c r="D11" s="88">
        <f>D10</f>
        <v>103.28</v>
      </c>
      <c r="E11" s="90">
        <f>ROUND(C11*D11,2)</f>
        <v>15.49</v>
      </c>
      <c r="F11" s="83"/>
    </row>
    <row r="12" spans="1:6" ht="79.900000000000006" customHeight="1" x14ac:dyDescent="0.25">
      <c r="A12" s="97" t="s">
        <v>118</v>
      </c>
      <c r="B12" s="96"/>
      <c r="C12" s="95"/>
      <c r="D12" s="94"/>
      <c r="E12" s="93"/>
      <c r="F12" s="83"/>
    </row>
    <row r="13" spans="1:6" ht="47.25" x14ac:dyDescent="0.25">
      <c r="A13" s="92" t="s">
        <v>117</v>
      </c>
      <c r="B13" s="91" t="s">
        <v>113</v>
      </c>
      <c r="C13" s="89">
        <v>1.82</v>
      </c>
      <c r="D13" s="88">
        <f>D10</f>
        <v>103.28</v>
      </c>
      <c r="E13" s="90">
        <f>ROUND(C13*D13,2)</f>
        <v>187.97</v>
      </c>
      <c r="F13" s="83"/>
    </row>
    <row r="14" spans="1:6" ht="47.25" x14ac:dyDescent="0.25">
      <c r="A14" s="92" t="s">
        <v>116</v>
      </c>
      <c r="B14" s="91" t="s">
        <v>113</v>
      </c>
      <c r="C14" s="89">
        <v>0.62</v>
      </c>
      <c r="D14" s="88">
        <f>D10</f>
        <v>103.28</v>
      </c>
      <c r="E14" s="90">
        <f>ROUND(C14*D14,2)</f>
        <v>64.03</v>
      </c>
      <c r="F14" s="83"/>
    </row>
    <row r="15" spans="1:6" ht="47.25" x14ac:dyDescent="0.25">
      <c r="A15" s="92" t="s">
        <v>115</v>
      </c>
      <c r="B15" s="91" t="s">
        <v>113</v>
      </c>
      <c r="C15" s="89">
        <v>0.13</v>
      </c>
      <c r="D15" s="88">
        <f>D10</f>
        <v>103.28</v>
      </c>
      <c r="E15" s="90">
        <f>ROUND(C15*D15,2)</f>
        <v>13.43</v>
      </c>
      <c r="F15" s="83"/>
    </row>
    <row r="16" spans="1:6" ht="47.25" x14ac:dyDescent="0.25">
      <c r="A16" s="92" t="s">
        <v>114</v>
      </c>
      <c r="B16" s="91" t="s">
        <v>113</v>
      </c>
      <c r="C16" s="89">
        <v>0.03</v>
      </c>
      <c r="D16" s="88">
        <f>D10</f>
        <v>103.28</v>
      </c>
      <c r="E16" s="90">
        <f>ROUND(C16*D16,2)</f>
        <v>3.1</v>
      </c>
      <c r="F16" s="83"/>
    </row>
    <row r="17" spans="1:6" ht="47.25" x14ac:dyDescent="0.25">
      <c r="A17" s="82" t="s">
        <v>112</v>
      </c>
      <c r="B17" s="81" t="s">
        <v>111</v>
      </c>
      <c r="C17" s="89">
        <v>1.04</v>
      </c>
      <c r="D17" s="88">
        <f>D10</f>
        <v>103.28</v>
      </c>
      <c r="E17" s="87">
        <f>ROUND(C17*D17,2)</f>
        <v>107.41</v>
      </c>
      <c r="F17" s="83"/>
    </row>
    <row r="18" spans="1:6" ht="47.25" x14ac:dyDescent="0.25">
      <c r="A18" s="82" t="s">
        <v>110</v>
      </c>
      <c r="B18" s="81" t="s">
        <v>109</v>
      </c>
      <c r="C18" s="89">
        <v>0.24</v>
      </c>
      <c r="D18" s="88">
        <f>D11</f>
        <v>103.28</v>
      </c>
      <c r="E18" s="87">
        <f>ROUND(C18*D18,2)</f>
        <v>24.79</v>
      </c>
      <c r="F18" s="83"/>
    </row>
    <row r="19" spans="1:6" ht="47.25" x14ac:dyDescent="0.25">
      <c r="A19" s="82" t="s">
        <v>108</v>
      </c>
      <c r="B19" s="81" t="s">
        <v>107</v>
      </c>
      <c r="C19" s="89">
        <v>3.29</v>
      </c>
      <c r="D19" s="88">
        <f>D10</f>
        <v>103.28</v>
      </c>
      <c r="E19" s="87">
        <f>ROUND(C19*D19,2)</f>
        <v>339.79</v>
      </c>
      <c r="F19" s="83"/>
    </row>
    <row r="20" spans="1:6" ht="21" customHeight="1" x14ac:dyDescent="0.25">
      <c r="A20" s="86" t="s">
        <v>7</v>
      </c>
      <c r="B20" s="85"/>
      <c r="C20" s="85"/>
      <c r="D20" s="85"/>
      <c r="E20" s="84"/>
      <c r="F20" s="83"/>
    </row>
    <row r="21" spans="1:6" ht="87" customHeight="1" x14ac:dyDescent="0.25">
      <c r="A21" s="82" t="s">
        <v>106</v>
      </c>
      <c r="B21" s="81" t="s">
        <v>104</v>
      </c>
      <c r="C21" s="80">
        <v>1.04</v>
      </c>
      <c r="D21" s="79">
        <v>75.67</v>
      </c>
      <c r="E21" s="78">
        <f>ROUND(C21*D21,2)</f>
        <v>78.7</v>
      </c>
      <c r="F21" s="83"/>
    </row>
    <row r="22" spans="1:6" ht="63" x14ac:dyDescent="0.25">
      <c r="A22" s="82" t="s">
        <v>105</v>
      </c>
      <c r="B22" s="81" t="s">
        <v>104</v>
      </c>
      <c r="C22" s="80">
        <v>3.29</v>
      </c>
      <c r="D22" s="79">
        <f>D21</f>
        <v>75.67</v>
      </c>
      <c r="E22" s="78">
        <f>ROUND(C22*D22,2)</f>
        <v>248.95</v>
      </c>
      <c r="F22" s="76"/>
    </row>
    <row r="23" spans="1:6" ht="15.75" x14ac:dyDescent="0.25">
      <c r="A23" s="116"/>
      <c r="B23" s="117"/>
      <c r="C23" s="118"/>
      <c r="D23" s="119"/>
      <c r="E23" s="120"/>
      <c r="F23" s="76"/>
    </row>
    <row r="24" spans="1:6" ht="15.75" x14ac:dyDescent="0.25">
      <c r="A24" s="77"/>
      <c r="B24" s="77"/>
      <c r="C24" s="77"/>
      <c r="D24" s="77"/>
      <c r="E24" s="77"/>
      <c r="F24" s="76"/>
    </row>
    <row r="25" spans="1:6" ht="15.75" customHeight="1" x14ac:dyDescent="0.2">
      <c r="A25" s="121" t="s">
        <v>103</v>
      </c>
      <c r="B25" s="121"/>
      <c r="C25" s="121"/>
      <c r="D25" s="121"/>
      <c r="E25" s="121"/>
      <c r="F25" s="76"/>
    </row>
    <row r="26" spans="1:6" ht="15" x14ac:dyDescent="0.2">
      <c r="A26" s="121"/>
      <c r="B26" s="121"/>
      <c r="C26" s="121"/>
      <c r="D26" s="121"/>
      <c r="E26" s="121"/>
      <c r="F26" s="76"/>
    </row>
    <row r="27" spans="1:6" ht="15.75" x14ac:dyDescent="0.25">
      <c r="A27" s="2"/>
      <c r="B27" s="76"/>
      <c r="C27" s="76"/>
      <c r="D27" s="76"/>
      <c r="E27" s="76"/>
      <c r="F27" s="76"/>
    </row>
    <row r="28" spans="1:6" ht="15" x14ac:dyDescent="0.2">
      <c r="A28" s="43" t="s">
        <v>124</v>
      </c>
      <c r="B28" s="110" t="s">
        <v>0</v>
      </c>
      <c r="C28" s="109"/>
      <c r="D28" s="43" t="s">
        <v>11</v>
      </c>
      <c r="E28" s="43" t="s">
        <v>1</v>
      </c>
      <c r="F28" s="76"/>
    </row>
    <row r="29" spans="1:6" ht="15" x14ac:dyDescent="0.2">
      <c r="A29" s="44"/>
      <c r="B29" s="108"/>
      <c r="C29" s="107"/>
      <c r="D29" s="44"/>
      <c r="E29" s="44"/>
      <c r="F29" s="76"/>
    </row>
    <row r="30" spans="1:6" ht="15.75" x14ac:dyDescent="0.25">
      <c r="A30" s="44"/>
      <c r="B30" s="106" t="s">
        <v>12</v>
      </c>
      <c r="C30" s="43" t="s">
        <v>2</v>
      </c>
      <c r="D30" s="44"/>
      <c r="E30" s="44"/>
      <c r="F30" s="76"/>
    </row>
    <row r="31" spans="1:6" ht="15.75" x14ac:dyDescent="0.25">
      <c r="A31" s="45"/>
      <c r="B31" s="105"/>
      <c r="C31" s="45"/>
      <c r="D31" s="45"/>
      <c r="E31" s="45"/>
      <c r="F31" s="76"/>
    </row>
    <row r="32" spans="1:6" ht="15.75" x14ac:dyDescent="0.25">
      <c r="A32" s="80">
        <v>1</v>
      </c>
      <c r="B32" s="80">
        <v>2</v>
      </c>
      <c r="C32" s="80">
        <v>3</v>
      </c>
      <c r="D32" s="80">
        <v>4</v>
      </c>
      <c r="E32" s="104" t="s">
        <v>123</v>
      </c>
      <c r="F32" s="76"/>
    </row>
    <row r="33" spans="1:6" ht="15.75" x14ac:dyDescent="0.2">
      <c r="A33" s="103" t="s">
        <v>5</v>
      </c>
      <c r="B33" s="102"/>
      <c r="C33" s="102"/>
      <c r="D33" s="102"/>
      <c r="E33" s="101"/>
      <c r="F33" s="76"/>
    </row>
    <row r="34" spans="1:6" ht="15.75" x14ac:dyDescent="0.25">
      <c r="A34" s="100" t="s">
        <v>6</v>
      </c>
      <c r="B34" s="85"/>
      <c r="C34" s="85"/>
      <c r="D34" s="85"/>
      <c r="E34" s="84"/>
      <c r="F34" s="76"/>
    </row>
    <row r="35" spans="1:6" ht="63" x14ac:dyDescent="0.2">
      <c r="A35" s="99" t="s">
        <v>122</v>
      </c>
      <c r="B35" s="81" t="s">
        <v>121</v>
      </c>
      <c r="C35" s="98">
        <v>0.03</v>
      </c>
      <c r="D35" s="87">
        <v>113.2</v>
      </c>
      <c r="E35" s="90">
        <f>ROUND(C35*D35,2)</f>
        <v>3.4</v>
      </c>
      <c r="F35" s="76"/>
    </row>
    <row r="36" spans="1:6" ht="63" x14ac:dyDescent="0.2">
      <c r="A36" s="99" t="s">
        <v>120</v>
      </c>
      <c r="B36" s="81" t="s">
        <v>119</v>
      </c>
      <c r="C36" s="98">
        <v>0.15</v>
      </c>
      <c r="D36" s="87">
        <f>D35</f>
        <v>113.2</v>
      </c>
      <c r="E36" s="90">
        <f>ROUND(C36*D36,2)</f>
        <v>16.98</v>
      </c>
      <c r="F36" s="76"/>
    </row>
    <row r="37" spans="1:6" ht="78.75" x14ac:dyDescent="0.25">
      <c r="A37" s="97" t="s">
        <v>118</v>
      </c>
      <c r="B37" s="96"/>
      <c r="C37" s="95"/>
      <c r="D37" s="115"/>
      <c r="E37" s="93"/>
      <c r="F37" s="76"/>
    </row>
    <row r="38" spans="1:6" ht="47.25" x14ac:dyDescent="0.25">
      <c r="A38" s="92" t="s">
        <v>117</v>
      </c>
      <c r="B38" s="91" t="s">
        <v>113</v>
      </c>
      <c r="C38" s="89">
        <v>1.82</v>
      </c>
      <c r="D38" s="87">
        <f>D35</f>
        <v>113.2</v>
      </c>
      <c r="E38" s="90">
        <f>ROUND(C38*D38,2)</f>
        <v>206.02</v>
      </c>
      <c r="F38" s="76"/>
    </row>
    <row r="39" spans="1:6" ht="47.25" x14ac:dyDescent="0.25">
      <c r="A39" s="92" t="s">
        <v>116</v>
      </c>
      <c r="B39" s="91" t="s">
        <v>113</v>
      </c>
      <c r="C39" s="89">
        <v>0.62</v>
      </c>
      <c r="D39" s="87">
        <f>D35</f>
        <v>113.2</v>
      </c>
      <c r="E39" s="90">
        <f>ROUND(C39*D39,2)</f>
        <v>70.180000000000007</v>
      </c>
      <c r="F39" s="76"/>
    </row>
    <row r="40" spans="1:6" ht="47.25" x14ac:dyDescent="0.25">
      <c r="A40" s="92" t="s">
        <v>115</v>
      </c>
      <c r="B40" s="91" t="s">
        <v>113</v>
      </c>
      <c r="C40" s="89">
        <v>0.13</v>
      </c>
      <c r="D40" s="87">
        <f>D35</f>
        <v>113.2</v>
      </c>
      <c r="E40" s="90">
        <f>ROUND(C40*D40,2)</f>
        <v>14.72</v>
      </c>
      <c r="F40" s="76"/>
    </row>
    <row r="41" spans="1:6" ht="47.25" x14ac:dyDescent="0.25">
      <c r="A41" s="92" t="s">
        <v>114</v>
      </c>
      <c r="B41" s="91" t="s">
        <v>113</v>
      </c>
      <c r="C41" s="89">
        <v>0.03</v>
      </c>
      <c r="D41" s="87">
        <f>D35</f>
        <v>113.2</v>
      </c>
      <c r="E41" s="90">
        <f>ROUND(C41*D41,2)</f>
        <v>3.4</v>
      </c>
      <c r="F41" s="76"/>
    </row>
    <row r="42" spans="1:6" ht="47.25" x14ac:dyDescent="0.2">
      <c r="A42" s="82" t="s">
        <v>112</v>
      </c>
      <c r="B42" s="81" t="s">
        <v>111</v>
      </c>
      <c r="C42" s="89">
        <v>1.04</v>
      </c>
      <c r="D42" s="87">
        <f>D35</f>
        <v>113.2</v>
      </c>
      <c r="E42" s="87">
        <f>ROUND(C42*D42,2)</f>
        <v>117.73</v>
      </c>
      <c r="F42" s="76"/>
    </row>
    <row r="43" spans="1:6" ht="47.25" x14ac:dyDescent="0.2">
      <c r="A43" s="82" t="s">
        <v>110</v>
      </c>
      <c r="B43" s="81" t="s">
        <v>109</v>
      </c>
      <c r="C43" s="89">
        <v>0.24</v>
      </c>
      <c r="D43" s="87">
        <f>D36</f>
        <v>113.2</v>
      </c>
      <c r="E43" s="87">
        <f>ROUND(C43*D43,2)</f>
        <v>27.17</v>
      </c>
      <c r="F43" s="76"/>
    </row>
    <row r="44" spans="1:6" ht="47.25" x14ac:dyDescent="0.2">
      <c r="A44" s="82" t="s">
        <v>108</v>
      </c>
      <c r="B44" s="81" t="s">
        <v>107</v>
      </c>
      <c r="C44" s="89">
        <v>3.29</v>
      </c>
      <c r="D44" s="87">
        <f>D35</f>
        <v>113.2</v>
      </c>
      <c r="E44" s="87">
        <f>ROUND(C44*D44,2)</f>
        <v>372.43</v>
      </c>
      <c r="F44" s="76"/>
    </row>
    <row r="45" spans="1:6" ht="15.75" x14ac:dyDescent="0.25">
      <c r="A45" s="86" t="s">
        <v>7</v>
      </c>
      <c r="B45" s="85"/>
      <c r="C45" s="85"/>
      <c r="D45" s="85"/>
      <c r="E45" s="84"/>
      <c r="F45" s="76"/>
    </row>
    <row r="46" spans="1:6" ht="85.5" customHeight="1" x14ac:dyDescent="0.25">
      <c r="A46" s="82" t="s">
        <v>106</v>
      </c>
      <c r="B46" s="81" t="s">
        <v>104</v>
      </c>
      <c r="C46" s="80">
        <v>1.04</v>
      </c>
      <c r="D46" s="79">
        <v>82.93</v>
      </c>
      <c r="E46" s="78">
        <f>ROUND(C46*D46,2)</f>
        <v>86.25</v>
      </c>
      <c r="F46" s="76"/>
    </row>
    <row r="47" spans="1:6" ht="63" x14ac:dyDescent="0.25">
      <c r="A47" s="82" t="s">
        <v>105</v>
      </c>
      <c r="B47" s="81" t="s">
        <v>104</v>
      </c>
      <c r="C47" s="80">
        <v>3.29</v>
      </c>
      <c r="D47" s="79">
        <f>D46</f>
        <v>82.93</v>
      </c>
      <c r="E47" s="78">
        <f>ROUND(C47*D47,2)</f>
        <v>272.83999999999997</v>
      </c>
      <c r="F47" s="76"/>
    </row>
    <row r="48" spans="1:6" ht="15" x14ac:dyDescent="0.2">
      <c r="A48" s="76"/>
      <c r="B48" s="76"/>
      <c r="C48" s="76"/>
      <c r="D48" s="76"/>
      <c r="E48" s="76"/>
      <c r="F48" s="76"/>
    </row>
    <row r="49" spans="1:6" ht="15" x14ac:dyDescent="0.2">
      <c r="A49" s="76"/>
      <c r="B49" s="76"/>
      <c r="C49" s="76"/>
      <c r="D49" s="76"/>
      <c r="E49" s="76"/>
      <c r="F49" s="76"/>
    </row>
    <row r="50" spans="1:6" ht="15" x14ac:dyDescent="0.2">
      <c r="A50" s="76"/>
      <c r="B50" s="76"/>
      <c r="C50" s="76"/>
      <c r="D50" s="76"/>
      <c r="E50" s="76"/>
      <c r="F50" s="76"/>
    </row>
    <row r="51" spans="1:6" ht="15" x14ac:dyDescent="0.2">
      <c r="A51" s="76"/>
      <c r="B51" s="76"/>
      <c r="C51" s="76"/>
      <c r="D51" s="76"/>
      <c r="E51" s="76"/>
      <c r="F51" s="76"/>
    </row>
    <row r="52" spans="1:6" ht="15" x14ac:dyDescent="0.2">
      <c r="A52" s="76"/>
      <c r="B52" s="76"/>
      <c r="C52" s="76"/>
      <c r="D52" s="76"/>
      <c r="E52" s="76"/>
      <c r="F52" s="76"/>
    </row>
  </sheetData>
  <mergeCells count="21">
    <mergeCell ref="A1:E1"/>
    <mergeCell ref="A25:E26"/>
    <mergeCell ref="C5:C6"/>
    <mergeCell ref="C30:C31"/>
    <mergeCell ref="A33:E33"/>
    <mergeCell ref="A34:E34"/>
    <mergeCell ref="A45:E45"/>
    <mergeCell ref="A28:A31"/>
    <mergeCell ref="B28:C29"/>
    <mergeCell ref="D28:D31"/>
    <mergeCell ref="E28:E31"/>
    <mergeCell ref="B30:B31"/>
    <mergeCell ref="A8:E8"/>
    <mergeCell ref="A9:E9"/>
    <mergeCell ref="A20:E20"/>
    <mergeCell ref="D2:E2"/>
    <mergeCell ref="A3:A6"/>
    <mergeCell ref="B3:C4"/>
    <mergeCell ref="D3:D6"/>
    <mergeCell ref="E3:E6"/>
    <mergeCell ref="B5:B6"/>
  </mergeCells>
  <pageMargins left="0.98425196850393704" right="0.59055118110236227" top="0.78740157480314965" bottom="0.78740157480314965" header="0" footer="0"/>
  <pageSetup paperSize="9" scale="95" orientation="portrait" r:id="rId1"/>
  <rowBreaks count="3" manualBreakCount="3">
    <brk id="19" max="4" man="1"/>
    <brk id="24" max="4" man="1"/>
    <brk id="4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размер_платы_2024</vt:lpstr>
      <vt:lpstr>размер_платы_доп_2024</vt:lpstr>
      <vt:lpstr>размер_платы_2024!Область_печати</vt:lpstr>
      <vt:lpstr>размер_платы_доп_2024!Область_печати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plan_6</dc:creator>
  <cp:lastModifiedBy>Grtv</cp:lastModifiedBy>
  <cp:lastPrinted>2023-12-21T11:29:01Z</cp:lastPrinted>
  <dcterms:created xsi:type="dcterms:W3CDTF">2016-10-24T03:09:11Z</dcterms:created>
  <dcterms:modified xsi:type="dcterms:W3CDTF">2023-12-22T03:57:14Z</dcterms:modified>
</cp:coreProperties>
</file>